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49518018D353DD2/Desktop/"/>
    </mc:Choice>
  </mc:AlternateContent>
  <xr:revisionPtr revIDLastSave="3" documentId="8_{92301591-5228-49C3-8F77-3D9123CEFA38}" xr6:coauthVersionLast="47" xr6:coauthVersionMax="47" xr10:uidLastSave="{024B230C-CEF1-4CB2-9AFF-E8D0D2C020EB}"/>
  <bookViews>
    <workbookView xWindow="-120" yWindow="-120" windowWidth="29040" windowHeight="17520" tabRatio="599" activeTab="2" xr2:uid="{00000000-000D-0000-FFFF-FFFF00000000}"/>
  </bookViews>
  <sheets>
    <sheet name="PCP &amp; Piston" sheetId="1" r:id="rId1"/>
    <sheet name="OPEN &amp; STICK" sheetId="5" r:id="rId2"/>
    <sheet name="ROLLING 12" sheetId="10" r:id="rId3"/>
    <sheet name="Grading 2025-26" sheetId="20" r:id="rId4"/>
  </sheets>
  <definedNames>
    <definedName name="_xlnm.Print_Area" localSheetId="0">'PCP &amp; Piston'!$B$11:$J$22</definedName>
    <definedName name="_xlnm.Print_Area" localSheetId="2">'ROLLING 12'!$C$95:$I$106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5" i="5" l="1"/>
  <c r="AO55" i="5"/>
  <c r="AP55" i="5" s="1"/>
  <c r="AG54" i="5"/>
  <c r="AH54" i="5"/>
  <c r="AI54" i="5"/>
  <c r="AO54" i="5" s="1"/>
  <c r="AP54" i="5" s="1"/>
  <c r="AJ54" i="5"/>
  <c r="AK54" i="5"/>
  <c r="AL54" i="5"/>
  <c r="AM54" i="5"/>
  <c r="AG55" i="5"/>
  <c r="AH55" i="5"/>
  <c r="AI55" i="5"/>
  <c r="AJ55" i="5"/>
  <c r="AK55" i="5"/>
  <c r="AL55" i="5"/>
  <c r="AM55" i="5"/>
  <c r="AF54" i="5"/>
  <c r="AF55" i="5"/>
  <c r="AE54" i="5"/>
  <c r="AE55" i="5"/>
  <c r="AD54" i="5"/>
  <c r="I18" i="10"/>
  <c r="G18" i="10" s="1"/>
  <c r="V107" i="1" l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06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84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60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28" i="1"/>
  <c r="V12" i="1"/>
  <c r="R28" i="1"/>
  <c r="V13" i="1"/>
  <c r="V14" i="1"/>
  <c r="V15" i="1"/>
  <c r="V16" i="1"/>
  <c r="V17" i="1"/>
  <c r="V18" i="1"/>
  <c r="V19" i="1"/>
  <c r="V20" i="1"/>
  <c r="V21" i="1"/>
  <c r="V22" i="1"/>
  <c r="V23" i="1"/>
  <c r="V24" i="1"/>
  <c r="T13" i="1"/>
  <c r="T14" i="1"/>
  <c r="T15" i="1"/>
  <c r="T16" i="1"/>
  <c r="T17" i="1"/>
  <c r="T18" i="1"/>
  <c r="T19" i="1"/>
  <c r="T20" i="1"/>
  <c r="T21" i="1"/>
  <c r="T22" i="1"/>
  <c r="T23" i="1"/>
  <c r="T24" i="1"/>
  <c r="T12" i="1"/>
  <c r="R13" i="1"/>
  <c r="R14" i="1"/>
  <c r="R15" i="1"/>
  <c r="R16" i="1"/>
  <c r="R17" i="1"/>
  <c r="R18" i="1"/>
  <c r="R19" i="1"/>
  <c r="R20" i="1"/>
  <c r="R21" i="1"/>
  <c r="R22" i="1"/>
  <c r="R23" i="1"/>
  <c r="R24" i="1"/>
  <c r="R12" i="1"/>
  <c r="P13" i="1"/>
  <c r="P14" i="1"/>
  <c r="P15" i="1"/>
  <c r="P16" i="1"/>
  <c r="P17" i="1"/>
  <c r="P18" i="1"/>
  <c r="P19" i="1"/>
  <c r="P20" i="1"/>
  <c r="P21" i="1"/>
  <c r="P22" i="1"/>
  <c r="P23" i="1"/>
  <c r="P24" i="1"/>
  <c r="P12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06" i="1"/>
  <c r="K95" i="1"/>
  <c r="K96" i="1"/>
  <c r="K103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84" i="1"/>
  <c r="B85" i="1"/>
  <c r="C85" i="1"/>
  <c r="D85" i="1"/>
  <c r="E85" i="1"/>
  <c r="B86" i="1"/>
  <c r="C86" i="1"/>
  <c r="D86" i="1"/>
  <c r="E86" i="1"/>
  <c r="B87" i="1"/>
  <c r="C87" i="1"/>
  <c r="D87" i="1"/>
  <c r="E87" i="1"/>
  <c r="B88" i="1"/>
  <c r="C88" i="1"/>
  <c r="D88" i="1"/>
  <c r="E88" i="1"/>
  <c r="B89" i="1"/>
  <c r="C89" i="1"/>
  <c r="D89" i="1"/>
  <c r="E89" i="1"/>
  <c r="B90" i="1"/>
  <c r="C90" i="1"/>
  <c r="D90" i="1"/>
  <c r="E90" i="1"/>
  <c r="B91" i="1"/>
  <c r="C91" i="1"/>
  <c r="D91" i="1"/>
  <c r="E91" i="1"/>
  <c r="B92" i="1"/>
  <c r="C92" i="1"/>
  <c r="D92" i="1"/>
  <c r="E92" i="1"/>
  <c r="B93" i="1"/>
  <c r="C93" i="1"/>
  <c r="D93" i="1"/>
  <c r="E93" i="1"/>
  <c r="B94" i="1"/>
  <c r="C94" i="1"/>
  <c r="D94" i="1"/>
  <c r="E94" i="1"/>
  <c r="B95" i="1"/>
  <c r="C95" i="1"/>
  <c r="D95" i="1"/>
  <c r="E95" i="1"/>
  <c r="B96" i="1"/>
  <c r="C96" i="1"/>
  <c r="D96" i="1"/>
  <c r="E96" i="1"/>
  <c r="B97" i="1"/>
  <c r="C97" i="1"/>
  <c r="D97" i="1"/>
  <c r="E97" i="1"/>
  <c r="B98" i="1"/>
  <c r="C98" i="1"/>
  <c r="D98" i="1"/>
  <c r="E98" i="1"/>
  <c r="B99" i="1"/>
  <c r="C99" i="1"/>
  <c r="D99" i="1"/>
  <c r="E99" i="1"/>
  <c r="B100" i="1"/>
  <c r="C100" i="1"/>
  <c r="D100" i="1"/>
  <c r="E100" i="1"/>
  <c r="B101" i="1"/>
  <c r="C101" i="1"/>
  <c r="D101" i="1"/>
  <c r="E101" i="1"/>
  <c r="B102" i="1"/>
  <c r="C102" i="1"/>
  <c r="D102" i="1"/>
  <c r="E102" i="1"/>
  <c r="E84" i="1"/>
  <c r="D84" i="1"/>
  <c r="C84" i="1"/>
  <c r="B84" i="1"/>
  <c r="I69" i="10"/>
  <c r="G69" i="10" s="1"/>
  <c r="I96" i="10"/>
  <c r="G96" i="10" s="1"/>
  <c r="K100" i="1" s="1"/>
  <c r="I90" i="10"/>
  <c r="G90" i="10" s="1"/>
  <c r="K94" i="1" s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60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28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12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28" i="1"/>
  <c r="M117" i="1"/>
  <c r="M118" i="1"/>
  <c r="M119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06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84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60" i="1"/>
  <c r="L51" i="1"/>
  <c r="L52" i="1"/>
  <c r="L53" i="1"/>
  <c r="L54" i="1"/>
  <c r="L55" i="1"/>
  <c r="L13" i="1"/>
  <c r="L14" i="1"/>
  <c r="L15" i="1"/>
  <c r="L16" i="1"/>
  <c r="L17" i="1"/>
  <c r="L18" i="1"/>
  <c r="L19" i="1"/>
  <c r="L20" i="1"/>
  <c r="L21" i="1"/>
  <c r="L22" i="1"/>
  <c r="L23" i="1"/>
  <c r="L12" i="1"/>
  <c r="I45" i="10"/>
  <c r="G45" i="10" s="1"/>
  <c r="L8" i="1"/>
  <c r="N8" i="1"/>
  <c r="P8" i="1"/>
  <c r="R8" i="1"/>
  <c r="B119" i="1" l="1"/>
  <c r="C119" i="1"/>
  <c r="D119" i="1"/>
  <c r="E119" i="1"/>
  <c r="I72" i="10"/>
  <c r="G72" i="10" s="1"/>
  <c r="I110" i="10"/>
  <c r="G110" i="10" s="1"/>
  <c r="B23" i="1" l="1"/>
  <c r="C23" i="1"/>
  <c r="D23" i="1"/>
  <c r="E23" i="1"/>
  <c r="I119" i="10"/>
  <c r="G119" i="10" s="1"/>
  <c r="AD101" i="1" l="1"/>
  <c r="AE101" i="1"/>
  <c r="AF101" i="1"/>
  <c r="AG101" i="1"/>
  <c r="I14" i="10"/>
  <c r="G14" i="10" s="1"/>
  <c r="AD102" i="1"/>
  <c r="AE102" i="1"/>
  <c r="AF102" i="1"/>
  <c r="AG102" i="1"/>
  <c r="B107" i="1"/>
  <c r="C107" i="1"/>
  <c r="D107" i="1"/>
  <c r="E107" i="1"/>
  <c r="B108" i="1"/>
  <c r="C108" i="1"/>
  <c r="D108" i="1"/>
  <c r="E108" i="1"/>
  <c r="B109" i="1"/>
  <c r="C109" i="1"/>
  <c r="D109" i="1"/>
  <c r="E109" i="1"/>
  <c r="B110" i="1"/>
  <c r="C110" i="1"/>
  <c r="D110" i="1"/>
  <c r="E110" i="1"/>
  <c r="B111" i="1"/>
  <c r="C111" i="1"/>
  <c r="D111" i="1"/>
  <c r="E111" i="1"/>
  <c r="B112" i="1"/>
  <c r="C112" i="1"/>
  <c r="D112" i="1"/>
  <c r="E112" i="1"/>
  <c r="B113" i="1"/>
  <c r="C113" i="1"/>
  <c r="D113" i="1"/>
  <c r="E113" i="1"/>
  <c r="B114" i="1"/>
  <c r="C114" i="1"/>
  <c r="D114" i="1"/>
  <c r="E114" i="1"/>
  <c r="B115" i="1"/>
  <c r="C115" i="1"/>
  <c r="D115" i="1"/>
  <c r="E115" i="1"/>
  <c r="B116" i="1"/>
  <c r="C116" i="1"/>
  <c r="D116" i="1"/>
  <c r="E116" i="1"/>
  <c r="B117" i="1"/>
  <c r="C117" i="1"/>
  <c r="D117" i="1"/>
  <c r="E117" i="1"/>
  <c r="B118" i="1"/>
  <c r="C118" i="1"/>
  <c r="D118" i="1"/>
  <c r="E118" i="1"/>
  <c r="E106" i="1"/>
  <c r="D106" i="1"/>
  <c r="C106" i="1"/>
  <c r="B106" i="1"/>
  <c r="AD100" i="1"/>
  <c r="AE100" i="1"/>
  <c r="AF100" i="1"/>
  <c r="AG100" i="1"/>
  <c r="X100" i="1"/>
  <c r="X101" i="1"/>
  <c r="X102" i="1"/>
  <c r="M103" i="1"/>
  <c r="O103" i="1"/>
  <c r="Q103" i="1"/>
  <c r="S103" i="1"/>
  <c r="U103" i="1"/>
  <c r="W103" i="1"/>
  <c r="X103" i="1"/>
  <c r="Y103" i="1"/>
  <c r="AA103" i="1"/>
  <c r="X104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I82" i="10"/>
  <c r="G82" i="10" s="1"/>
  <c r="K86" i="1" s="1"/>
  <c r="I83" i="10"/>
  <c r="G83" i="10" s="1"/>
  <c r="K87" i="1" s="1"/>
  <c r="I84" i="10"/>
  <c r="G84" i="10" s="1"/>
  <c r="K88" i="1" s="1"/>
  <c r="I85" i="10"/>
  <c r="G85" i="10" s="1"/>
  <c r="K89" i="1" s="1"/>
  <c r="I86" i="10"/>
  <c r="G86" i="10" s="1"/>
  <c r="K90" i="1" s="1"/>
  <c r="I87" i="10"/>
  <c r="I88" i="10"/>
  <c r="G88" i="10" s="1"/>
  <c r="K92" i="1" s="1"/>
  <c r="I89" i="10"/>
  <c r="G89" i="10" s="1"/>
  <c r="K93" i="1" s="1"/>
  <c r="I92" i="10"/>
  <c r="I93" i="10"/>
  <c r="I81" i="10"/>
  <c r="G81" i="10" s="1"/>
  <c r="K85" i="1" s="1"/>
  <c r="I94" i="10"/>
  <c r="I95" i="10"/>
  <c r="G95" i="10" s="1"/>
  <c r="K99" i="1" s="1"/>
  <c r="I97" i="10"/>
  <c r="G97" i="10" s="1"/>
  <c r="K101" i="1" s="1"/>
  <c r="I98" i="10"/>
  <c r="I80" i="10"/>
  <c r="G80" i="10" s="1"/>
  <c r="K84" i="1" s="1"/>
  <c r="G67" i="10"/>
  <c r="I63" i="10"/>
  <c r="G63" i="10" s="1"/>
  <c r="I61" i="10"/>
  <c r="G61" i="10" s="1"/>
  <c r="I36" i="10"/>
  <c r="G36" i="10" s="1"/>
  <c r="I17" i="10"/>
  <c r="G17" i="10" s="1"/>
  <c r="K23" i="1" s="1"/>
  <c r="I27" i="10"/>
  <c r="G27" i="10" s="1"/>
  <c r="I16" i="10"/>
  <c r="G16" i="10" s="1"/>
  <c r="J103" i="1" l="1"/>
  <c r="G103" i="1"/>
  <c r="AE15" i="1"/>
  <c r="AE26" i="1"/>
  <c r="AE58" i="1"/>
  <c r="AE59" i="1"/>
  <c r="AE77" i="1"/>
  <c r="AE78" i="1"/>
  <c r="AE79" i="1"/>
  <c r="AE80" i="1"/>
  <c r="AE81" i="1"/>
  <c r="AE82" i="1"/>
  <c r="AE83" i="1"/>
  <c r="AE96" i="1"/>
  <c r="AE97" i="1"/>
  <c r="AE98" i="1"/>
  <c r="AE99" i="1"/>
  <c r="AE104" i="1"/>
  <c r="AE105" i="1"/>
  <c r="AE118" i="1"/>
  <c r="AE119" i="1"/>
  <c r="I59" i="10"/>
  <c r="G59" i="10" s="1"/>
  <c r="AE117" i="1" l="1"/>
  <c r="AE116" i="1"/>
  <c r="AE115" i="1"/>
  <c r="B55" i="1"/>
  <c r="C55" i="1"/>
  <c r="AE55" i="1" s="1"/>
  <c r="D55" i="1"/>
  <c r="E55" i="1"/>
  <c r="B56" i="1"/>
  <c r="C56" i="1"/>
  <c r="AE56" i="1" s="1"/>
  <c r="D56" i="1"/>
  <c r="E56" i="1"/>
  <c r="B57" i="1"/>
  <c r="C57" i="1"/>
  <c r="AE57" i="1" s="1"/>
  <c r="D57" i="1"/>
  <c r="E57" i="1"/>
  <c r="B24" i="1"/>
  <c r="C24" i="1"/>
  <c r="AE24" i="1" s="1"/>
  <c r="D24" i="1"/>
  <c r="E24" i="1"/>
  <c r="B25" i="1"/>
  <c r="C25" i="1"/>
  <c r="AE25" i="1" s="1"/>
  <c r="D25" i="1"/>
  <c r="E25" i="1"/>
  <c r="I8" i="10"/>
  <c r="G8" i="10" s="1"/>
  <c r="K13" i="1" s="1"/>
  <c r="I9" i="10"/>
  <c r="G9" i="10" s="1"/>
  <c r="K14" i="1" s="1"/>
  <c r="I10" i="10"/>
  <c r="G10" i="10" s="1"/>
  <c r="K15" i="1" s="1"/>
  <c r="I11" i="10"/>
  <c r="G11" i="10" s="1"/>
  <c r="K16" i="1" s="1"/>
  <c r="I12" i="10"/>
  <c r="G12" i="10" s="1"/>
  <c r="K17" i="1" s="1"/>
  <c r="I13" i="10"/>
  <c r="G13" i="10" s="1"/>
  <c r="K18" i="1" s="1"/>
  <c r="I15" i="10"/>
  <c r="G15" i="10" s="1"/>
  <c r="I19" i="10"/>
  <c r="I20" i="10"/>
  <c r="AE13" i="1"/>
  <c r="AE14" i="1"/>
  <c r="AE16" i="1"/>
  <c r="AE17" i="1"/>
  <c r="AE18" i="1"/>
  <c r="AE19" i="1"/>
  <c r="AE20" i="1"/>
  <c r="AE21" i="1"/>
  <c r="AE22" i="1"/>
  <c r="AE23" i="1"/>
  <c r="I60" i="10"/>
  <c r="G60" i="10" s="1"/>
  <c r="K63" i="1" s="1"/>
  <c r="I40" i="10"/>
  <c r="G40" i="10" s="1"/>
  <c r="I39" i="10"/>
  <c r="G39" i="10" s="1"/>
  <c r="I7" i="10"/>
  <c r="I24" i="10"/>
  <c r="I26" i="10"/>
  <c r="G26" i="10" s="1"/>
  <c r="I28" i="10"/>
  <c r="G28" i="10" s="1"/>
  <c r="I29" i="10"/>
  <c r="G29" i="10" s="1"/>
  <c r="I31" i="10"/>
  <c r="G31" i="10" s="1"/>
  <c r="I32" i="10"/>
  <c r="G32" i="10" s="1"/>
  <c r="I33" i="10"/>
  <c r="G33" i="10" s="1"/>
  <c r="I34" i="10"/>
  <c r="G34" i="10" s="1"/>
  <c r="I35" i="10"/>
  <c r="G35" i="10" s="1"/>
  <c r="I37" i="10"/>
  <c r="G37" i="10" s="1"/>
  <c r="I38" i="10"/>
  <c r="G38" i="10" s="1"/>
  <c r="I41" i="10"/>
  <c r="G41" i="10" s="1"/>
  <c r="I51" i="10"/>
  <c r="I42" i="10"/>
  <c r="G42" i="10" s="1"/>
  <c r="I43" i="10"/>
  <c r="G43" i="10" s="1"/>
  <c r="I52" i="10"/>
  <c r="I44" i="10"/>
  <c r="G44" i="10" s="1"/>
  <c r="I46" i="10"/>
  <c r="G46" i="10" s="1"/>
  <c r="I54" i="10"/>
  <c r="I56" i="10"/>
  <c r="I57" i="10"/>
  <c r="I58" i="10"/>
  <c r="I64" i="10"/>
  <c r="I65" i="10"/>
  <c r="G65" i="10" s="1"/>
  <c r="I68" i="10"/>
  <c r="G68" i="10" s="1"/>
  <c r="I70" i="10"/>
  <c r="I71" i="10"/>
  <c r="I75" i="10"/>
  <c r="I76" i="10"/>
  <c r="I111" i="10"/>
  <c r="I112" i="10"/>
  <c r="I113" i="10"/>
  <c r="I114" i="10"/>
  <c r="I115" i="10"/>
  <c r="I116" i="10"/>
  <c r="I117" i="10"/>
  <c r="I118" i="10"/>
  <c r="I120" i="10"/>
  <c r="I121" i="10"/>
  <c r="I122" i="10"/>
  <c r="I123" i="10"/>
  <c r="I125" i="10"/>
  <c r="I126" i="10"/>
  <c r="I127" i="10"/>
  <c r="I128" i="10"/>
  <c r="I129" i="10"/>
  <c r="AE76" i="1"/>
  <c r="K21" i="1" l="1"/>
  <c r="K22" i="1"/>
  <c r="K19" i="1"/>
  <c r="K20" i="1"/>
  <c r="AE95" i="1"/>
  <c r="AE107" i="1"/>
  <c r="AE108" i="1"/>
  <c r="AE109" i="1"/>
  <c r="AE110" i="1"/>
  <c r="AE111" i="1"/>
  <c r="AE112" i="1"/>
  <c r="AE113" i="1"/>
  <c r="AE114" i="1"/>
  <c r="X29" i="1" l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28" i="1"/>
  <c r="B27" i="1"/>
  <c r="G24" i="10"/>
  <c r="AE16" i="5" l="1"/>
  <c r="K78" i="1" l="1"/>
  <c r="K79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60" i="1"/>
  <c r="G64" i="10"/>
  <c r="K66" i="1" s="1"/>
  <c r="X13" i="1"/>
  <c r="X14" i="1"/>
  <c r="X15" i="1"/>
  <c r="X16" i="1"/>
  <c r="X17" i="1"/>
  <c r="X18" i="1"/>
  <c r="X19" i="1"/>
  <c r="X20" i="1"/>
  <c r="X21" i="1"/>
  <c r="X22" i="1"/>
  <c r="X23" i="1"/>
  <c r="X25" i="1"/>
  <c r="X80" i="1"/>
  <c r="X81" i="1"/>
  <c r="X82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2" i="1"/>
  <c r="AE85" i="1" l="1"/>
  <c r="AE86" i="1"/>
  <c r="AE87" i="1"/>
  <c r="AE88" i="1"/>
  <c r="AE89" i="1"/>
  <c r="AE90" i="1"/>
  <c r="AE91" i="1"/>
  <c r="AE92" i="1"/>
  <c r="AE93" i="1"/>
  <c r="AE94" i="1"/>
  <c r="B29" i="1"/>
  <c r="C29" i="1"/>
  <c r="AE29" i="1" s="1"/>
  <c r="D29" i="1"/>
  <c r="E29" i="1"/>
  <c r="B30" i="1"/>
  <c r="C30" i="1"/>
  <c r="AE30" i="1" s="1"/>
  <c r="D30" i="1"/>
  <c r="E30" i="1"/>
  <c r="B31" i="1"/>
  <c r="C31" i="1"/>
  <c r="AE31" i="1" s="1"/>
  <c r="D31" i="1"/>
  <c r="E31" i="1"/>
  <c r="B32" i="1"/>
  <c r="C32" i="1"/>
  <c r="AE32" i="1" s="1"/>
  <c r="D32" i="1"/>
  <c r="E32" i="1"/>
  <c r="B33" i="1"/>
  <c r="C33" i="1"/>
  <c r="AE33" i="1" s="1"/>
  <c r="D33" i="1"/>
  <c r="E33" i="1"/>
  <c r="B34" i="1"/>
  <c r="C34" i="1"/>
  <c r="AE34" i="1" s="1"/>
  <c r="D34" i="1"/>
  <c r="E34" i="1"/>
  <c r="B35" i="1"/>
  <c r="C35" i="1"/>
  <c r="AE35" i="1" s="1"/>
  <c r="D35" i="1"/>
  <c r="E35" i="1"/>
  <c r="B36" i="1"/>
  <c r="C36" i="1"/>
  <c r="AE36" i="1" s="1"/>
  <c r="D36" i="1"/>
  <c r="E36" i="1"/>
  <c r="B37" i="1"/>
  <c r="C37" i="1"/>
  <c r="AE37" i="1" s="1"/>
  <c r="D37" i="1"/>
  <c r="E37" i="1"/>
  <c r="B38" i="1"/>
  <c r="C38" i="1"/>
  <c r="AE38" i="1" s="1"/>
  <c r="D38" i="1"/>
  <c r="E38" i="1"/>
  <c r="B39" i="1"/>
  <c r="C39" i="1"/>
  <c r="AE39" i="1" s="1"/>
  <c r="D39" i="1"/>
  <c r="E39" i="1"/>
  <c r="B40" i="1"/>
  <c r="C40" i="1"/>
  <c r="AE40" i="1" s="1"/>
  <c r="D40" i="1"/>
  <c r="E40" i="1"/>
  <c r="B41" i="1"/>
  <c r="C41" i="1"/>
  <c r="AE41" i="1" s="1"/>
  <c r="D41" i="1"/>
  <c r="E41" i="1"/>
  <c r="B42" i="1"/>
  <c r="C42" i="1"/>
  <c r="AE42" i="1" s="1"/>
  <c r="D42" i="1"/>
  <c r="E42" i="1"/>
  <c r="B43" i="1"/>
  <c r="C43" i="1"/>
  <c r="AE43" i="1" s="1"/>
  <c r="D43" i="1"/>
  <c r="E43" i="1"/>
  <c r="B44" i="1"/>
  <c r="C44" i="1"/>
  <c r="AE44" i="1" s="1"/>
  <c r="D44" i="1"/>
  <c r="E44" i="1"/>
  <c r="B45" i="1"/>
  <c r="C45" i="1"/>
  <c r="AE45" i="1" s="1"/>
  <c r="D45" i="1"/>
  <c r="E45" i="1"/>
  <c r="B46" i="1"/>
  <c r="C46" i="1"/>
  <c r="AE46" i="1" s="1"/>
  <c r="D46" i="1"/>
  <c r="E46" i="1"/>
  <c r="B47" i="1"/>
  <c r="C47" i="1"/>
  <c r="AE47" i="1" s="1"/>
  <c r="D47" i="1"/>
  <c r="E47" i="1"/>
  <c r="B48" i="1"/>
  <c r="C48" i="1"/>
  <c r="AE48" i="1" s="1"/>
  <c r="D48" i="1"/>
  <c r="E48" i="1"/>
  <c r="B49" i="1"/>
  <c r="C49" i="1"/>
  <c r="AE49" i="1" s="1"/>
  <c r="D49" i="1"/>
  <c r="E49" i="1"/>
  <c r="B50" i="1"/>
  <c r="C50" i="1"/>
  <c r="AE50" i="1" s="1"/>
  <c r="D50" i="1"/>
  <c r="E50" i="1"/>
  <c r="B51" i="1"/>
  <c r="C51" i="1"/>
  <c r="AE51" i="1" s="1"/>
  <c r="D51" i="1"/>
  <c r="E51" i="1"/>
  <c r="B52" i="1"/>
  <c r="C52" i="1"/>
  <c r="AE52" i="1" s="1"/>
  <c r="D52" i="1"/>
  <c r="E52" i="1"/>
  <c r="B53" i="1"/>
  <c r="C53" i="1"/>
  <c r="AE53" i="1" s="1"/>
  <c r="D53" i="1"/>
  <c r="E53" i="1"/>
  <c r="E28" i="1"/>
  <c r="D28" i="1"/>
  <c r="C28" i="1"/>
  <c r="AE28" i="1" s="1"/>
  <c r="B28" i="1"/>
  <c r="K72" i="1"/>
  <c r="G93" i="10"/>
  <c r="K97" i="1" s="1"/>
  <c r="G70" i="10"/>
  <c r="G56" i="10"/>
  <c r="X8" i="1"/>
  <c r="V8" i="1"/>
  <c r="T8" i="1"/>
  <c r="G98" i="10"/>
  <c r="K102" i="1" s="1"/>
  <c r="G7" i="10"/>
  <c r="G122" i="10"/>
  <c r="G123" i="10"/>
  <c r="K119" i="1" s="1"/>
  <c r="G121" i="10"/>
  <c r="G120" i="10"/>
  <c r="G118" i="10"/>
  <c r="G117" i="10"/>
  <c r="G116" i="10"/>
  <c r="G115" i="10"/>
  <c r="G114" i="10"/>
  <c r="G113" i="10"/>
  <c r="G112" i="10"/>
  <c r="G111" i="10"/>
  <c r="K106" i="1" s="1"/>
  <c r="G94" i="10"/>
  <c r="K98" i="1" s="1"/>
  <c r="G87" i="10"/>
  <c r="K91" i="1" s="1"/>
  <c r="G71" i="10"/>
  <c r="K77" i="1" s="1"/>
  <c r="K71" i="1"/>
  <c r="G58" i="10"/>
  <c r="K62" i="1" s="1"/>
  <c r="G57" i="10"/>
  <c r="K61" i="1" s="1"/>
  <c r="K55" i="1"/>
  <c r="K111" i="1" l="1"/>
  <c r="K69" i="1"/>
  <c r="K109" i="1"/>
  <c r="K114" i="1"/>
  <c r="K112" i="1"/>
  <c r="K107" i="1"/>
  <c r="K108" i="1"/>
  <c r="K113" i="1"/>
  <c r="K110" i="1"/>
  <c r="K115" i="1"/>
  <c r="K116" i="1"/>
  <c r="K117" i="1"/>
  <c r="K118" i="1"/>
  <c r="K73" i="1"/>
  <c r="K76" i="1"/>
  <c r="K74" i="1"/>
  <c r="K75" i="1"/>
  <c r="K64" i="1"/>
  <c r="K65" i="1"/>
  <c r="K67" i="1"/>
  <c r="K68" i="1"/>
  <c r="K70" i="1"/>
  <c r="K33" i="1"/>
  <c r="K53" i="1"/>
  <c r="K48" i="1"/>
  <c r="K38" i="1"/>
  <c r="K32" i="1"/>
  <c r="K35" i="1"/>
  <c r="K36" i="1"/>
  <c r="K37" i="1"/>
  <c r="K52" i="1"/>
  <c r="K34" i="1"/>
  <c r="K29" i="1"/>
  <c r="K30" i="1"/>
  <c r="K31" i="1"/>
  <c r="K44" i="1"/>
  <c r="K47" i="1"/>
  <c r="K39" i="1"/>
  <c r="K40" i="1"/>
  <c r="K51" i="1"/>
  <c r="K41" i="1"/>
  <c r="K46" i="1"/>
  <c r="K49" i="1"/>
  <c r="K54" i="1"/>
  <c r="K43" i="1"/>
  <c r="K50" i="1"/>
  <c r="K42" i="1"/>
  <c r="K45" i="1"/>
  <c r="B69" i="1" l="1"/>
  <c r="C69" i="1"/>
  <c r="AE69" i="1" s="1"/>
  <c r="D69" i="1"/>
  <c r="E69" i="1"/>
  <c r="B70" i="1"/>
  <c r="C70" i="1"/>
  <c r="AE70" i="1" s="1"/>
  <c r="D70" i="1"/>
  <c r="E70" i="1"/>
  <c r="B71" i="1"/>
  <c r="C71" i="1"/>
  <c r="AE71" i="1" s="1"/>
  <c r="D71" i="1"/>
  <c r="E71" i="1"/>
  <c r="B72" i="1"/>
  <c r="C72" i="1"/>
  <c r="AE72" i="1" s="1"/>
  <c r="D72" i="1"/>
  <c r="E72" i="1"/>
  <c r="B73" i="1"/>
  <c r="C73" i="1"/>
  <c r="AE73" i="1" s="1"/>
  <c r="D73" i="1"/>
  <c r="E73" i="1"/>
  <c r="B74" i="1"/>
  <c r="C74" i="1"/>
  <c r="AE74" i="1" s="1"/>
  <c r="D74" i="1"/>
  <c r="E74" i="1"/>
  <c r="B75" i="1"/>
  <c r="C75" i="1"/>
  <c r="AE75" i="1" s="1"/>
  <c r="D75" i="1"/>
  <c r="E75" i="1"/>
  <c r="AD81" i="1" l="1"/>
  <c r="AF81" i="1"/>
  <c r="AG81" i="1"/>
  <c r="AD82" i="1"/>
  <c r="AF82" i="1"/>
  <c r="AG82" i="1"/>
  <c r="AD95" i="1"/>
  <c r="AF95" i="1"/>
  <c r="AG95" i="1"/>
  <c r="AD96" i="1"/>
  <c r="AF96" i="1"/>
  <c r="AG96" i="1"/>
  <c r="AD97" i="1"/>
  <c r="AF97" i="1"/>
  <c r="AG97" i="1"/>
  <c r="AD98" i="1"/>
  <c r="AF98" i="1"/>
  <c r="AG98" i="1"/>
  <c r="AD99" i="1"/>
  <c r="AF99" i="1"/>
  <c r="AG99" i="1"/>
  <c r="AD104" i="1"/>
  <c r="AF104" i="1"/>
  <c r="AG104" i="1"/>
  <c r="AD107" i="1"/>
  <c r="AF107" i="1"/>
  <c r="AG107" i="1"/>
  <c r="AD114" i="1"/>
  <c r="AF114" i="1"/>
  <c r="AG114" i="1"/>
  <c r="AD115" i="1"/>
  <c r="AF115" i="1"/>
  <c r="AG115" i="1"/>
  <c r="AD116" i="1"/>
  <c r="AF116" i="1"/>
  <c r="AG116" i="1"/>
  <c r="AD117" i="1"/>
  <c r="AF117" i="1"/>
  <c r="AG117" i="1"/>
  <c r="AD118" i="1"/>
  <c r="AF118" i="1"/>
  <c r="AG118" i="1"/>
  <c r="AD119" i="1"/>
  <c r="AF119" i="1"/>
  <c r="AG119" i="1"/>
  <c r="AD79" i="1"/>
  <c r="AF79" i="1"/>
  <c r="AG79" i="1"/>
  <c r="AD80" i="1"/>
  <c r="AF80" i="1"/>
  <c r="AG80" i="1"/>
  <c r="AD110" i="1"/>
  <c r="AF110" i="1"/>
  <c r="AG110" i="1"/>
  <c r="AG25" i="1" l="1"/>
  <c r="AD25" i="1"/>
  <c r="AF25" i="1"/>
  <c r="AF16" i="5"/>
  <c r="AD16" i="5"/>
  <c r="AG111" i="1" l="1"/>
  <c r="AG112" i="1"/>
  <c r="AG113" i="1"/>
  <c r="AF111" i="1"/>
  <c r="AF112" i="1"/>
  <c r="AF113" i="1"/>
  <c r="AD111" i="1"/>
  <c r="AD112" i="1"/>
  <c r="AD113" i="1"/>
  <c r="AG78" i="1"/>
  <c r="AF78" i="1"/>
  <c r="AD78" i="1"/>
  <c r="AE28" i="5"/>
  <c r="AF28" i="5" l="1"/>
  <c r="AD28" i="5"/>
  <c r="AD109" i="1"/>
  <c r="AF109" i="1"/>
  <c r="AG109" i="1"/>
  <c r="AD108" i="1" l="1"/>
  <c r="AF108" i="1"/>
  <c r="AG108" i="1"/>
  <c r="AG106" i="1"/>
  <c r="AF106" i="1"/>
  <c r="AE106" i="1"/>
  <c r="AD106" i="1"/>
  <c r="AD85" i="1"/>
  <c r="AF85" i="1"/>
  <c r="AG85" i="1"/>
  <c r="AD86" i="1"/>
  <c r="AF86" i="1"/>
  <c r="AG86" i="1"/>
  <c r="AD87" i="1"/>
  <c r="AF87" i="1"/>
  <c r="AG87" i="1"/>
  <c r="AD88" i="1"/>
  <c r="AF88" i="1"/>
  <c r="AG88" i="1"/>
  <c r="AD89" i="1"/>
  <c r="AF89" i="1"/>
  <c r="AG89" i="1"/>
  <c r="AD90" i="1"/>
  <c r="AF90" i="1"/>
  <c r="AG90" i="1"/>
  <c r="AD91" i="1"/>
  <c r="AF91" i="1"/>
  <c r="AG91" i="1"/>
  <c r="AD92" i="1"/>
  <c r="AF92" i="1"/>
  <c r="AG92" i="1"/>
  <c r="AD93" i="1"/>
  <c r="AF93" i="1"/>
  <c r="AG93" i="1"/>
  <c r="AD94" i="1"/>
  <c r="AF94" i="1"/>
  <c r="AG94" i="1"/>
  <c r="AG84" i="1"/>
  <c r="AF84" i="1"/>
  <c r="AE84" i="1"/>
  <c r="AD84" i="1"/>
  <c r="B61" i="1"/>
  <c r="AD61" i="1" s="1"/>
  <c r="C61" i="1"/>
  <c r="AE61" i="1" s="1"/>
  <c r="D61" i="1"/>
  <c r="AF61" i="1" s="1"/>
  <c r="E61" i="1"/>
  <c r="AG61" i="1" s="1"/>
  <c r="B62" i="1"/>
  <c r="AD62" i="1" s="1"/>
  <c r="C62" i="1"/>
  <c r="AE62" i="1" s="1"/>
  <c r="D62" i="1"/>
  <c r="AF62" i="1" s="1"/>
  <c r="E62" i="1"/>
  <c r="AG62" i="1" s="1"/>
  <c r="B63" i="1"/>
  <c r="AD63" i="1" s="1"/>
  <c r="C63" i="1"/>
  <c r="AE63" i="1" s="1"/>
  <c r="D63" i="1"/>
  <c r="AF63" i="1" s="1"/>
  <c r="E63" i="1"/>
  <c r="AG63" i="1" s="1"/>
  <c r="B64" i="1"/>
  <c r="AD64" i="1" s="1"/>
  <c r="C64" i="1"/>
  <c r="AE64" i="1" s="1"/>
  <c r="D64" i="1"/>
  <c r="AF64" i="1" s="1"/>
  <c r="E64" i="1"/>
  <c r="AG64" i="1" s="1"/>
  <c r="B65" i="1"/>
  <c r="AD65" i="1" s="1"/>
  <c r="C65" i="1"/>
  <c r="AE65" i="1" s="1"/>
  <c r="D65" i="1"/>
  <c r="AF65" i="1" s="1"/>
  <c r="E65" i="1"/>
  <c r="AG65" i="1" s="1"/>
  <c r="B66" i="1"/>
  <c r="AD66" i="1" s="1"/>
  <c r="C66" i="1"/>
  <c r="AE66" i="1" s="1"/>
  <c r="D66" i="1"/>
  <c r="AF66" i="1" s="1"/>
  <c r="E66" i="1"/>
  <c r="AG66" i="1" s="1"/>
  <c r="B67" i="1"/>
  <c r="AD67" i="1" s="1"/>
  <c r="C67" i="1"/>
  <c r="AE67" i="1" s="1"/>
  <c r="D67" i="1"/>
  <c r="AF67" i="1" s="1"/>
  <c r="E67" i="1"/>
  <c r="AG67" i="1" s="1"/>
  <c r="B68" i="1"/>
  <c r="AD68" i="1" s="1"/>
  <c r="C68" i="1"/>
  <c r="AE68" i="1" s="1"/>
  <c r="D68" i="1"/>
  <c r="AF68" i="1" s="1"/>
  <c r="E68" i="1"/>
  <c r="AG68" i="1" s="1"/>
  <c r="AD69" i="1"/>
  <c r="AF69" i="1"/>
  <c r="AG69" i="1"/>
  <c r="AD70" i="1"/>
  <c r="AF70" i="1"/>
  <c r="AG70" i="1"/>
  <c r="AD71" i="1"/>
  <c r="AF71" i="1"/>
  <c r="AG71" i="1"/>
  <c r="AD72" i="1"/>
  <c r="AF72" i="1"/>
  <c r="AG72" i="1"/>
  <c r="AD73" i="1"/>
  <c r="AF73" i="1"/>
  <c r="AG73" i="1"/>
  <c r="AD74" i="1"/>
  <c r="AF74" i="1"/>
  <c r="AG74" i="1"/>
  <c r="AD75" i="1"/>
  <c r="AF75" i="1"/>
  <c r="AG75" i="1"/>
  <c r="AD76" i="1"/>
  <c r="AF76" i="1"/>
  <c r="AG76" i="1"/>
  <c r="AD77" i="1"/>
  <c r="AF77" i="1"/>
  <c r="AG77" i="1"/>
  <c r="E60" i="1"/>
  <c r="AG60" i="1" s="1"/>
  <c r="D60" i="1"/>
  <c r="AF60" i="1" s="1"/>
  <c r="C60" i="1"/>
  <c r="AE60" i="1" s="1"/>
  <c r="B60" i="1"/>
  <c r="AD60" i="1" s="1"/>
  <c r="C27" i="1"/>
  <c r="AE27" i="1" s="1"/>
  <c r="D27" i="1"/>
  <c r="AD39" i="1"/>
  <c r="AF39" i="1"/>
  <c r="AG39" i="1"/>
  <c r="AD40" i="1"/>
  <c r="AF40" i="1"/>
  <c r="AG40" i="1"/>
  <c r="AD41" i="1"/>
  <c r="AF41" i="1"/>
  <c r="AG41" i="1"/>
  <c r="AD42" i="1"/>
  <c r="AF42" i="1"/>
  <c r="AG42" i="1"/>
  <c r="AG43" i="1"/>
  <c r="AD47" i="1"/>
  <c r="AF47" i="1"/>
  <c r="AD50" i="1"/>
  <c r="AF50" i="1"/>
  <c r="B54" i="1"/>
  <c r="AD54" i="1" s="1"/>
  <c r="C54" i="1"/>
  <c r="AE54" i="1" s="1"/>
  <c r="D54" i="1"/>
  <c r="AF54" i="1" s="1"/>
  <c r="E54" i="1"/>
  <c r="AG54" i="1" s="1"/>
  <c r="AD55" i="1"/>
  <c r="AF55" i="1"/>
  <c r="AG55" i="1"/>
  <c r="E12" i="1"/>
  <c r="D12" i="1"/>
  <c r="C12" i="1"/>
  <c r="AE12" i="1" s="1"/>
  <c r="B12" i="1"/>
  <c r="AG49" i="1" l="1"/>
  <c r="AD52" i="1"/>
  <c r="AD49" i="1"/>
  <c r="AD46" i="1"/>
  <c r="AD43" i="1"/>
  <c r="AG46" i="1"/>
  <c r="AG52" i="1"/>
  <c r="AF51" i="1"/>
  <c r="AF45" i="1"/>
  <c r="AF48" i="1"/>
  <c r="AF53" i="1"/>
  <c r="AF52" i="1"/>
  <c r="AF49" i="1"/>
  <c r="AF46" i="1"/>
  <c r="AF43" i="1"/>
  <c r="AG45" i="1"/>
  <c r="AG48" i="1"/>
  <c r="AD51" i="1"/>
  <c r="AD48" i="1"/>
  <c r="AD45" i="1"/>
  <c r="AG51" i="1"/>
  <c r="AG53" i="1"/>
  <c r="AG50" i="1"/>
  <c r="AG47" i="1"/>
  <c r="AG44" i="1"/>
  <c r="AF44" i="1"/>
  <c r="AD53" i="1"/>
  <c r="AD44" i="1"/>
  <c r="K12" i="1" l="1"/>
  <c r="K28" i="1" l="1"/>
  <c r="K60" i="1"/>
  <c r="AD23" i="1" l="1"/>
  <c r="AF23" i="1"/>
  <c r="AG23" i="1"/>
  <c r="AO8" i="1"/>
  <c r="AD22" i="1"/>
  <c r="AF22" i="1"/>
  <c r="AG22" i="1"/>
  <c r="AD27" i="1"/>
  <c r="AF27" i="1"/>
  <c r="AG27" i="1"/>
  <c r="AD28" i="1"/>
  <c r="AF28" i="1"/>
  <c r="AG28" i="1"/>
  <c r="AD29" i="1"/>
  <c r="AF29" i="1"/>
  <c r="AG29" i="1"/>
  <c r="AD30" i="1"/>
  <c r="AF30" i="1"/>
  <c r="AG30" i="1"/>
  <c r="AD31" i="1"/>
  <c r="AF31" i="1"/>
  <c r="AG31" i="1"/>
  <c r="AD32" i="1"/>
  <c r="AF32" i="1"/>
  <c r="AG32" i="1"/>
  <c r="AD33" i="1"/>
  <c r="AF33" i="1"/>
  <c r="AG33" i="1"/>
  <c r="AD34" i="1"/>
  <c r="AF34" i="1"/>
  <c r="AG34" i="1"/>
  <c r="AD35" i="1"/>
  <c r="AF35" i="1"/>
  <c r="AG35" i="1"/>
  <c r="AD36" i="1"/>
  <c r="AF36" i="1"/>
  <c r="AG36" i="1"/>
  <c r="AD37" i="1"/>
  <c r="AF37" i="1"/>
  <c r="AG37" i="1"/>
  <c r="AD38" i="1"/>
  <c r="AF38" i="1"/>
  <c r="AG38" i="1"/>
  <c r="AH8" i="1"/>
  <c r="AL8" i="1"/>
  <c r="AK8" i="1"/>
  <c r="AJ8" i="1"/>
  <c r="AI8" i="1"/>
  <c r="AD12" i="1"/>
  <c r="AF12" i="1"/>
  <c r="AG12" i="1"/>
  <c r="AD13" i="1"/>
  <c r="AF13" i="1"/>
  <c r="AG13" i="1"/>
  <c r="AD14" i="1"/>
  <c r="AF14" i="1"/>
  <c r="AG14" i="1"/>
  <c r="AD15" i="1"/>
  <c r="AF15" i="1"/>
  <c r="AG15" i="1"/>
  <c r="AD16" i="1"/>
  <c r="AF16" i="1"/>
  <c r="AG16" i="1"/>
  <c r="AD17" i="1"/>
  <c r="AF17" i="1"/>
  <c r="AG17" i="1"/>
  <c r="AD18" i="1"/>
  <c r="AF18" i="1"/>
  <c r="AG18" i="1"/>
  <c r="AD19" i="1"/>
  <c r="AF19" i="1"/>
  <c r="AG19" i="1"/>
  <c r="AD20" i="1"/>
  <c r="AF20" i="1"/>
  <c r="AG20" i="1"/>
  <c r="AD21" i="1"/>
  <c r="AF21" i="1"/>
  <c r="AG21" i="1"/>
  <c r="AL55" i="1" l="1"/>
  <c r="U55" i="1" s="1"/>
  <c r="AL100" i="1"/>
  <c r="U100" i="1" s="1"/>
  <c r="AL102" i="1"/>
  <c r="U102" i="1" s="1"/>
  <c r="AL101" i="1"/>
  <c r="AI55" i="1"/>
  <c r="O55" i="1" s="1"/>
  <c r="AI100" i="1"/>
  <c r="O100" i="1" s="1"/>
  <c r="AI102" i="1"/>
  <c r="O102" i="1" s="1"/>
  <c r="AI101" i="1"/>
  <c r="O101" i="1" s="1"/>
  <c r="AO55" i="1"/>
  <c r="AO100" i="1"/>
  <c r="AA100" i="1" s="1"/>
  <c r="AO101" i="1"/>
  <c r="AA101" i="1" s="1"/>
  <c r="AO102" i="1"/>
  <c r="AA102" i="1" s="1"/>
  <c r="AJ55" i="1"/>
  <c r="Q55" i="1" s="1"/>
  <c r="AJ100" i="1"/>
  <c r="Q100" i="1" s="1"/>
  <c r="AJ102" i="1"/>
  <c r="AJ101" i="1"/>
  <c r="Q101" i="1" s="1"/>
  <c r="AH100" i="1"/>
  <c r="AH102" i="1"/>
  <c r="AH101" i="1"/>
  <c r="AK55" i="1"/>
  <c r="S55" i="1" s="1"/>
  <c r="AK101" i="1"/>
  <c r="S101" i="1" s="1"/>
  <c r="AK102" i="1"/>
  <c r="S102" i="1" s="1"/>
  <c r="AK100" i="1"/>
  <c r="S100" i="1" s="1"/>
  <c r="AH55" i="1"/>
  <c r="M55" i="1" s="1"/>
  <c r="AH115" i="1"/>
  <c r="AO110" i="1"/>
  <c r="AO25" i="1"/>
  <c r="AA25" i="1" s="1"/>
  <c r="AO53" i="1"/>
  <c r="AO54" i="1"/>
  <c r="AH25" i="1"/>
  <c r="M25" i="1" s="1"/>
  <c r="AH116" i="1"/>
  <c r="AH106" i="1"/>
  <c r="AH117" i="1"/>
  <c r="AH118" i="1"/>
  <c r="AH119" i="1"/>
  <c r="AH110" i="1"/>
  <c r="AH114" i="1"/>
  <c r="AH112" i="1"/>
  <c r="AH113" i="1"/>
  <c r="AH111" i="1"/>
  <c r="AH109" i="1"/>
  <c r="AH108" i="1"/>
  <c r="AH107" i="1"/>
  <c r="AI25" i="1"/>
  <c r="O25" i="1" s="1"/>
  <c r="AI110" i="1"/>
  <c r="O110" i="1" s="1"/>
  <c r="AJ25" i="1"/>
  <c r="Q25" i="1" s="1"/>
  <c r="AJ110" i="1"/>
  <c r="Q110" i="1" s="1"/>
  <c r="AL25" i="1"/>
  <c r="U25" i="1" s="1"/>
  <c r="AL110" i="1"/>
  <c r="U110" i="1" s="1"/>
  <c r="AK25" i="1"/>
  <c r="S25" i="1" s="1"/>
  <c r="AK110" i="1"/>
  <c r="S110" i="1" s="1"/>
  <c r="AH53" i="1"/>
  <c r="AH54" i="1"/>
  <c r="AL54" i="1"/>
  <c r="U54" i="1" s="1"/>
  <c r="AL53" i="1"/>
  <c r="AI54" i="1"/>
  <c r="O54" i="1" s="1"/>
  <c r="AI53" i="1"/>
  <c r="AK54" i="1"/>
  <c r="S54" i="1" s="1"/>
  <c r="AK53" i="1"/>
  <c r="AJ53" i="1"/>
  <c r="AJ54" i="1"/>
  <c r="Q54" i="1" s="1"/>
  <c r="AO107" i="1"/>
  <c r="AO114" i="1"/>
  <c r="AO119" i="1"/>
  <c r="AO108" i="1"/>
  <c r="AO115" i="1"/>
  <c r="AO109" i="1"/>
  <c r="AO116" i="1"/>
  <c r="AO106" i="1"/>
  <c r="AO111" i="1"/>
  <c r="AO117" i="1"/>
  <c r="AO112" i="1"/>
  <c r="AO118" i="1"/>
  <c r="AO113" i="1"/>
  <c r="AK108" i="1"/>
  <c r="S108" i="1" s="1"/>
  <c r="AK109" i="1"/>
  <c r="S109" i="1" s="1"/>
  <c r="AK111" i="1"/>
  <c r="S111" i="1" s="1"/>
  <c r="AK107" i="1"/>
  <c r="S107" i="1" s="1"/>
  <c r="AK112" i="1"/>
  <c r="S112" i="1" s="1"/>
  <c r="AK106" i="1"/>
  <c r="S106" i="1" s="1"/>
  <c r="AK113" i="1"/>
  <c r="S113" i="1" s="1"/>
  <c r="AK114" i="1"/>
  <c r="S114" i="1" s="1"/>
  <c r="AK115" i="1"/>
  <c r="S115" i="1" s="1"/>
  <c r="AK116" i="1"/>
  <c r="S116" i="1" s="1"/>
  <c r="AK117" i="1"/>
  <c r="S117" i="1" s="1"/>
  <c r="AK119" i="1"/>
  <c r="AK118" i="1"/>
  <c r="S118" i="1" s="1"/>
  <c r="AJ117" i="1"/>
  <c r="Q117" i="1" s="1"/>
  <c r="AJ116" i="1"/>
  <c r="Q116" i="1" s="1"/>
  <c r="AJ118" i="1"/>
  <c r="Q118" i="1" s="1"/>
  <c r="AJ114" i="1"/>
  <c r="Q114" i="1" s="1"/>
  <c r="AJ108" i="1"/>
  <c r="Q108" i="1" s="1"/>
  <c r="AJ113" i="1"/>
  <c r="Q113" i="1" s="1"/>
  <c r="AJ107" i="1"/>
  <c r="Q107" i="1" s="1"/>
  <c r="AJ106" i="1"/>
  <c r="Q106" i="1" s="1"/>
  <c r="AJ112" i="1"/>
  <c r="Q112" i="1" s="1"/>
  <c r="AJ109" i="1"/>
  <c r="Q109" i="1" s="1"/>
  <c r="AJ111" i="1"/>
  <c r="Q111" i="1" s="1"/>
  <c r="AJ119" i="1"/>
  <c r="Q119" i="1" s="1"/>
  <c r="AJ115" i="1"/>
  <c r="Q115" i="1" s="1"/>
  <c r="AI117" i="1"/>
  <c r="O117" i="1" s="1"/>
  <c r="AI116" i="1"/>
  <c r="O116" i="1" s="1"/>
  <c r="AI118" i="1"/>
  <c r="O118" i="1" s="1"/>
  <c r="AI107" i="1"/>
  <c r="O107" i="1" s="1"/>
  <c r="AI108" i="1"/>
  <c r="O108" i="1" s="1"/>
  <c r="AI106" i="1"/>
  <c r="O106" i="1" s="1"/>
  <c r="AI112" i="1"/>
  <c r="O112" i="1" s="1"/>
  <c r="AI119" i="1"/>
  <c r="AI111" i="1"/>
  <c r="O111" i="1" s="1"/>
  <c r="AI109" i="1"/>
  <c r="O109" i="1" s="1"/>
  <c r="AI115" i="1"/>
  <c r="O115" i="1" s="1"/>
  <c r="AI114" i="1"/>
  <c r="O114" i="1" s="1"/>
  <c r="AI113" i="1"/>
  <c r="O113" i="1" s="1"/>
  <c r="AL106" i="1"/>
  <c r="U106" i="1" s="1"/>
  <c r="AL112" i="1"/>
  <c r="U112" i="1" s="1"/>
  <c r="AL108" i="1"/>
  <c r="U108" i="1" s="1"/>
  <c r="AL115" i="1"/>
  <c r="U115" i="1" s="1"/>
  <c r="AL114" i="1"/>
  <c r="U114" i="1" s="1"/>
  <c r="AL117" i="1"/>
  <c r="U117" i="1" s="1"/>
  <c r="AL113" i="1"/>
  <c r="U113" i="1" s="1"/>
  <c r="AL116" i="1"/>
  <c r="U116" i="1" s="1"/>
  <c r="AL111" i="1"/>
  <c r="U111" i="1" s="1"/>
  <c r="AL107" i="1"/>
  <c r="U107" i="1" s="1"/>
  <c r="AL119" i="1"/>
  <c r="AL118" i="1"/>
  <c r="U118" i="1" s="1"/>
  <c r="AL109" i="1"/>
  <c r="U109" i="1" s="1"/>
  <c r="AK74" i="1"/>
  <c r="S74" i="1" s="1"/>
  <c r="AK77" i="1"/>
  <c r="S77" i="1" s="1"/>
  <c r="AK87" i="1"/>
  <c r="S87" i="1" s="1"/>
  <c r="AK90" i="1"/>
  <c r="S90" i="1" s="1"/>
  <c r="AK93" i="1"/>
  <c r="S93" i="1" s="1"/>
  <c r="AK80" i="1"/>
  <c r="S80" i="1" s="1"/>
  <c r="AK84" i="1"/>
  <c r="S84" i="1" s="1"/>
  <c r="AK71" i="1"/>
  <c r="S71" i="1" s="1"/>
  <c r="AK99" i="1"/>
  <c r="S99" i="1" s="1"/>
  <c r="AK50" i="1"/>
  <c r="S58" i="1"/>
  <c r="AK98" i="1"/>
  <c r="S98" i="1" s="1"/>
  <c r="AK44" i="1"/>
  <c r="AK62" i="1"/>
  <c r="S62" i="1" s="1"/>
  <c r="AK65" i="1"/>
  <c r="S65" i="1" s="1"/>
  <c r="AK68" i="1"/>
  <c r="S68" i="1" s="1"/>
  <c r="AK41" i="1"/>
  <c r="S41" i="1" s="1"/>
  <c r="AK47" i="1"/>
  <c r="AK73" i="1"/>
  <c r="S73" i="1" s="1"/>
  <c r="AK76" i="1"/>
  <c r="S76" i="1" s="1"/>
  <c r="AK86" i="1"/>
  <c r="S86" i="1" s="1"/>
  <c r="AK89" i="1"/>
  <c r="S89" i="1" s="1"/>
  <c r="AK92" i="1"/>
  <c r="S92" i="1" s="1"/>
  <c r="AK95" i="1"/>
  <c r="S95" i="1" s="1"/>
  <c r="AK79" i="1"/>
  <c r="S79" i="1" s="1"/>
  <c r="AK82" i="1"/>
  <c r="AK97" i="1"/>
  <c r="S97" i="1" s="1"/>
  <c r="AK48" i="1"/>
  <c r="AK49" i="1"/>
  <c r="AK52" i="1"/>
  <c r="AK70" i="1"/>
  <c r="S70" i="1" s="1"/>
  <c r="AK104" i="1"/>
  <c r="S104" i="1" s="1"/>
  <c r="AK42" i="1"/>
  <c r="S42" i="1" s="1"/>
  <c r="AK43" i="1"/>
  <c r="AK61" i="1"/>
  <c r="S61" i="1" s="1"/>
  <c r="AK64" i="1"/>
  <c r="S64" i="1" s="1"/>
  <c r="AK67" i="1"/>
  <c r="S67" i="1" s="1"/>
  <c r="AK40" i="1"/>
  <c r="AK46" i="1"/>
  <c r="AK72" i="1"/>
  <c r="S72" i="1" s="1"/>
  <c r="AK75" i="1"/>
  <c r="S75" i="1" s="1"/>
  <c r="AK78" i="1"/>
  <c r="S78" i="1" s="1"/>
  <c r="AK88" i="1"/>
  <c r="S88" i="1" s="1"/>
  <c r="AK91" i="1"/>
  <c r="S91" i="1" s="1"/>
  <c r="AK94" i="1"/>
  <c r="S94" i="1" s="1"/>
  <c r="AK45" i="1"/>
  <c r="AK81" i="1"/>
  <c r="S81" i="1" s="1"/>
  <c r="AK85" i="1"/>
  <c r="S85" i="1" s="1"/>
  <c r="AK96" i="1"/>
  <c r="S96" i="1" s="1"/>
  <c r="AK51" i="1"/>
  <c r="AK60" i="1"/>
  <c r="S60" i="1" s="1"/>
  <c r="AK69" i="1"/>
  <c r="S69" i="1" s="1"/>
  <c r="AK39" i="1"/>
  <c r="AK63" i="1"/>
  <c r="AK66" i="1"/>
  <c r="S66" i="1" s="1"/>
  <c r="AL39" i="1"/>
  <c r="AL42" i="1"/>
  <c r="U42" i="1" s="1"/>
  <c r="AL45" i="1"/>
  <c r="AL48" i="1"/>
  <c r="AL63" i="1"/>
  <c r="U63" i="1" s="1"/>
  <c r="AL66" i="1"/>
  <c r="U66" i="1" s="1"/>
  <c r="AL96" i="1"/>
  <c r="U96" i="1" s="1"/>
  <c r="AL99" i="1"/>
  <c r="U99" i="1" s="1"/>
  <c r="AL87" i="1"/>
  <c r="U87" i="1" s="1"/>
  <c r="AL90" i="1"/>
  <c r="U90" i="1" s="1"/>
  <c r="AL93" i="1"/>
  <c r="U93" i="1" s="1"/>
  <c r="AL74" i="1"/>
  <c r="U74" i="1" s="1"/>
  <c r="AL77" i="1"/>
  <c r="U77" i="1" s="1"/>
  <c r="AL71" i="1"/>
  <c r="U71" i="1" s="1"/>
  <c r="AL80" i="1"/>
  <c r="U80" i="1" s="1"/>
  <c r="AL84" i="1"/>
  <c r="U84" i="1" s="1"/>
  <c r="AL50" i="1"/>
  <c r="U50" i="1" s="1"/>
  <c r="U58" i="1"/>
  <c r="AL44" i="1"/>
  <c r="AL62" i="1"/>
  <c r="U62" i="1" s="1"/>
  <c r="AL65" i="1"/>
  <c r="U65" i="1" s="1"/>
  <c r="AL68" i="1"/>
  <c r="U68" i="1" s="1"/>
  <c r="AL98" i="1"/>
  <c r="U98" i="1" s="1"/>
  <c r="AL41" i="1"/>
  <c r="U41" i="1" s="1"/>
  <c r="AL47" i="1"/>
  <c r="AL73" i="1"/>
  <c r="U73" i="1" s="1"/>
  <c r="AL76" i="1"/>
  <c r="U76" i="1" s="1"/>
  <c r="AL86" i="1"/>
  <c r="U86" i="1" s="1"/>
  <c r="AL89" i="1"/>
  <c r="U89" i="1" s="1"/>
  <c r="AL92" i="1"/>
  <c r="U92" i="1" s="1"/>
  <c r="AL95" i="1"/>
  <c r="U95" i="1" s="1"/>
  <c r="AL79" i="1"/>
  <c r="U79" i="1" s="1"/>
  <c r="AL82" i="1"/>
  <c r="AL49" i="1"/>
  <c r="U53" i="1" s="1"/>
  <c r="AL52" i="1"/>
  <c r="U52" i="1" s="1"/>
  <c r="AL70" i="1"/>
  <c r="U70" i="1" s="1"/>
  <c r="AL43" i="1"/>
  <c r="AL61" i="1"/>
  <c r="U61" i="1" s="1"/>
  <c r="AL64" i="1"/>
  <c r="AL67" i="1"/>
  <c r="U67" i="1" s="1"/>
  <c r="AL97" i="1"/>
  <c r="U97" i="1" s="1"/>
  <c r="AL104" i="1"/>
  <c r="U104" i="1" s="1"/>
  <c r="AL40" i="1"/>
  <c r="AL46" i="1"/>
  <c r="U48" i="1" s="1"/>
  <c r="AL72" i="1"/>
  <c r="U72" i="1" s="1"/>
  <c r="AL75" i="1"/>
  <c r="U75" i="1" s="1"/>
  <c r="AL78" i="1"/>
  <c r="U78" i="1" s="1"/>
  <c r="AL88" i="1"/>
  <c r="U88" i="1" s="1"/>
  <c r="AL91" i="1"/>
  <c r="U91" i="1" s="1"/>
  <c r="AL94" i="1"/>
  <c r="U94" i="1" s="1"/>
  <c r="AL69" i="1"/>
  <c r="U69" i="1" s="1"/>
  <c r="AL81" i="1"/>
  <c r="U81" i="1" s="1"/>
  <c r="AL85" i="1"/>
  <c r="U85" i="1" s="1"/>
  <c r="AL51" i="1"/>
  <c r="AL60" i="1"/>
  <c r="U60" i="1" s="1"/>
  <c r="AO13" i="1"/>
  <c r="AA13" i="1" s="1"/>
  <c r="AO40" i="1"/>
  <c r="AA40" i="1" s="1"/>
  <c r="AO46" i="1"/>
  <c r="AO72" i="1"/>
  <c r="AA72" i="1" s="1"/>
  <c r="AO75" i="1"/>
  <c r="AA75" i="1" s="1"/>
  <c r="AO78" i="1"/>
  <c r="AA78" i="1" s="1"/>
  <c r="AO88" i="1"/>
  <c r="AA88" i="1" s="1"/>
  <c r="AO91" i="1"/>
  <c r="AA91" i="1" s="1"/>
  <c r="AO94" i="1"/>
  <c r="AA94" i="1" s="1"/>
  <c r="AO81" i="1"/>
  <c r="AA81" i="1" s="1"/>
  <c r="AO85" i="1"/>
  <c r="AO99" i="1"/>
  <c r="AA99" i="1" s="1"/>
  <c r="AO104" i="1"/>
  <c r="AA104" i="1" s="1"/>
  <c r="AO51" i="1"/>
  <c r="AO60" i="1"/>
  <c r="AA60" i="1" s="1"/>
  <c r="AO69" i="1"/>
  <c r="AA69" i="1" s="1"/>
  <c r="AO39" i="1"/>
  <c r="AA39" i="1" s="1"/>
  <c r="AO42" i="1"/>
  <c r="AA42" i="1" s="1"/>
  <c r="AO45" i="1"/>
  <c r="AO48" i="1"/>
  <c r="AO63" i="1"/>
  <c r="AA63" i="1" s="1"/>
  <c r="AO66" i="1"/>
  <c r="AA66" i="1" s="1"/>
  <c r="AO96" i="1"/>
  <c r="AA96" i="1" s="1"/>
  <c r="AO74" i="1"/>
  <c r="AA74" i="1" s="1"/>
  <c r="AO77" i="1"/>
  <c r="AA77" i="1" s="1"/>
  <c r="AO87" i="1"/>
  <c r="AO90" i="1"/>
  <c r="AA90" i="1" s="1"/>
  <c r="AO93" i="1"/>
  <c r="AA93" i="1" s="1"/>
  <c r="AO97" i="1"/>
  <c r="AA97" i="1" s="1"/>
  <c r="AO71" i="1"/>
  <c r="AA71" i="1" s="1"/>
  <c r="AO80" i="1"/>
  <c r="AA80" i="1" s="1"/>
  <c r="AO84" i="1"/>
  <c r="AO50" i="1"/>
  <c r="AA58" i="1"/>
  <c r="AO98" i="1"/>
  <c r="AA98" i="1" s="1"/>
  <c r="AO44" i="1"/>
  <c r="AO62" i="1"/>
  <c r="AA62" i="1" s="1"/>
  <c r="AO65" i="1"/>
  <c r="AA65" i="1" s="1"/>
  <c r="AO68" i="1"/>
  <c r="AA68" i="1" s="1"/>
  <c r="AO43" i="1"/>
  <c r="AO41" i="1"/>
  <c r="AA41" i="1" s="1"/>
  <c r="AO47" i="1"/>
  <c r="AO73" i="1"/>
  <c r="AA73" i="1" s="1"/>
  <c r="AO76" i="1"/>
  <c r="AA76" i="1" s="1"/>
  <c r="AO86" i="1"/>
  <c r="AO89" i="1"/>
  <c r="AA89" i="1" s="1"/>
  <c r="AO92" i="1"/>
  <c r="AA92" i="1" s="1"/>
  <c r="AO95" i="1"/>
  <c r="AA95" i="1" s="1"/>
  <c r="AO79" i="1"/>
  <c r="AA79" i="1" s="1"/>
  <c r="AO82" i="1"/>
  <c r="AA82" i="1" s="1"/>
  <c r="AO49" i="1"/>
  <c r="AO52" i="1"/>
  <c r="AO70" i="1"/>
  <c r="AA70" i="1" s="1"/>
  <c r="AO61" i="1"/>
  <c r="AA61" i="1" s="1"/>
  <c r="AO64" i="1"/>
  <c r="AA64" i="1" s="1"/>
  <c r="AO67" i="1"/>
  <c r="AA67" i="1" s="1"/>
  <c r="AI50" i="1"/>
  <c r="O58" i="1"/>
  <c r="AI98" i="1"/>
  <c r="O98" i="1" s="1"/>
  <c r="AI44" i="1"/>
  <c r="AI62" i="1"/>
  <c r="O62" i="1" s="1"/>
  <c r="AI65" i="1"/>
  <c r="O65" i="1" s="1"/>
  <c r="AI68" i="1"/>
  <c r="O68" i="1" s="1"/>
  <c r="AI41" i="1"/>
  <c r="O41" i="1" s="1"/>
  <c r="AI47" i="1"/>
  <c r="AI73" i="1"/>
  <c r="O73" i="1" s="1"/>
  <c r="AI76" i="1"/>
  <c r="O76" i="1" s="1"/>
  <c r="AI86" i="1"/>
  <c r="O86" i="1" s="1"/>
  <c r="AI89" i="1"/>
  <c r="O89" i="1" s="1"/>
  <c r="AI92" i="1"/>
  <c r="O92" i="1" s="1"/>
  <c r="AI95" i="1"/>
  <c r="O95" i="1" s="1"/>
  <c r="AI79" i="1"/>
  <c r="O79" i="1" s="1"/>
  <c r="AI82" i="1"/>
  <c r="AI49" i="1"/>
  <c r="AI52" i="1"/>
  <c r="AI70" i="1"/>
  <c r="O70" i="1" s="1"/>
  <c r="AI43" i="1"/>
  <c r="AI61" i="1"/>
  <c r="AI64" i="1"/>
  <c r="O64" i="1" s="1"/>
  <c r="AI67" i="1"/>
  <c r="O67" i="1" s="1"/>
  <c r="AI97" i="1"/>
  <c r="O97" i="1" s="1"/>
  <c r="AI104" i="1"/>
  <c r="O104" i="1" s="1"/>
  <c r="AI40" i="1"/>
  <c r="AI46" i="1"/>
  <c r="AI72" i="1"/>
  <c r="O72" i="1" s="1"/>
  <c r="AI75" i="1"/>
  <c r="O75" i="1" s="1"/>
  <c r="AI78" i="1"/>
  <c r="O78" i="1" s="1"/>
  <c r="AI88" i="1"/>
  <c r="O88" i="1" s="1"/>
  <c r="AI91" i="1"/>
  <c r="O91" i="1" s="1"/>
  <c r="AI94" i="1"/>
  <c r="O94" i="1" s="1"/>
  <c r="AI81" i="1"/>
  <c r="O81" i="1" s="1"/>
  <c r="AI85" i="1"/>
  <c r="O85" i="1" s="1"/>
  <c r="AI51" i="1"/>
  <c r="AI60" i="1"/>
  <c r="O60" i="1" s="1"/>
  <c r="AI69" i="1"/>
  <c r="O69" i="1" s="1"/>
  <c r="AI80" i="1"/>
  <c r="O80" i="1" s="1"/>
  <c r="AI39" i="1"/>
  <c r="AI42" i="1"/>
  <c r="O42" i="1" s="1"/>
  <c r="AI45" i="1"/>
  <c r="AI48" i="1"/>
  <c r="AI63" i="1"/>
  <c r="O63" i="1" s="1"/>
  <c r="AI66" i="1"/>
  <c r="O66" i="1" s="1"/>
  <c r="AI96" i="1"/>
  <c r="O96" i="1" s="1"/>
  <c r="AI99" i="1"/>
  <c r="O99" i="1" s="1"/>
  <c r="AI84" i="1"/>
  <c r="O84" i="1" s="1"/>
  <c r="AI74" i="1"/>
  <c r="O74" i="1" s="1"/>
  <c r="AI77" i="1"/>
  <c r="O77" i="1" s="1"/>
  <c r="AI87" i="1"/>
  <c r="O87" i="1" s="1"/>
  <c r="AI90" i="1"/>
  <c r="O90" i="1" s="1"/>
  <c r="AI93" i="1"/>
  <c r="O93" i="1" s="1"/>
  <c r="AI71" i="1"/>
  <c r="O71" i="1" s="1"/>
  <c r="AH62" i="1"/>
  <c r="AH65" i="1"/>
  <c r="AH68" i="1"/>
  <c r="AH98" i="1"/>
  <c r="AH89" i="1"/>
  <c r="AH92" i="1"/>
  <c r="AH95" i="1"/>
  <c r="AH41" i="1"/>
  <c r="AH47" i="1"/>
  <c r="AH73" i="1"/>
  <c r="AH79" i="1"/>
  <c r="AH82" i="1"/>
  <c r="AH52" i="1"/>
  <c r="AH70" i="1"/>
  <c r="AH43" i="1"/>
  <c r="AH61" i="1"/>
  <c r="AH67" i="1"/>
  <c r="AH97" i="1"/>
  <c r="AH104" i="1"/>
  <c r="AH75" i="1"/>
  <c r="AH78" i="1"/>
  <c r="AH88" i="1"/>
  <c r="AH91" i="1"/>
  <c r="AH94" i="1"/>
  <c r="AH81" i="1"/>
  <c r="AH85" i="1"/>
  <c r="AH51" i="1"/>
  <c r="AH60" i="1"/>
  <c r="AH39" i="1"/>
  <c r="AH45" i="1"/>
  <c r="AH63" i="1"/>
  <c r="AH66" i="1"/>
  <c r="AH99" i="1"/>
  <c r="AH74" i="1"/>
  <c r="AH77" i="1"/>
  <c r="AH87" i="1"/>
  <c r="AH90" i="1"/>
  <c r="AH50" i="1"/>
  <c r="AH80" i="1"/>
  <c r="AH84" i="1"/>
  <c r="AH64" i="1"/>
  <c r="AH86" i="1"/>
  <c r="AH40" i="1"/>
  <c r="AH48" i="1"/>
  <c r="AH49" i="1"/>
  <c r="AH76" i="1"/>
  <c r="AH96" i="1"/>
  <c r="AH93" i="1"/>
  <c r="AH46" i="1"/>
  <c r="AH44" i="1"/>
  <c r="AH42" i="1"/>
  <c r="AH72" i="1"/>
  <c r="AH71" i="1"/>
  <c r="AH69" i="1"/>
  <c r="AJ71" i="1"/>
  <c r="Q71" i="1" s="1"/>
  <c r="AJ80" i="1"/>
  <c r="Q80" i="1" s="1"/>
  <c r="AJ84" i="1"/>
  <c r="Q84" i="1" s="1"/>
  <c r="AJ92" i="1"/>
  <c r="Q92" i="1" s="1"/>
  <c r="AJ50" i="1"/>
  <c r="Q58" i="1"/>
  <c r="AJ95" i="1"/>
  <c r="Q95" i="1" s="1"/>
  <c r="AJ44" i="1"/>
  <c r="AJ62" i="1"/>
  <c r="Q62" i="1" s="1"/>
  <c r="AJ65" i="1"/>
  <c r="Q65" i="1" s="1"/>
  <c r="AJ68" i="1"/>
  <c r="Q68" i="1" s="1"/>
  <c r="AJ98" i="1"/>
  <c r="Q98" i="1" s="1"/>
  <c r="AJ89" i="1"/>
  <c r="Q89" i="1" s="1"/>
  <c r="AJ41" i="1"/>
  <c r="Q41" i="1" s="1"/>
  <c r="AJ47" i="1"/>
  <c r="AJ73" i="1"/>
  <c r="Q73" i="1" s="1"/>
  <c r="AJ76" i="1"/>
  <c r="Q76" i="1" s="1"/>
  <c r="AJ86" i="1"/>
  <c r="Q86" i="1" s="1"/>
  <c r="AJ79" i="1"/>
  <c r="Q79" i="1" s="1"/>
  <c r="AJ82" i="1"/>
  <c r="AJ49" i="1"/>
  <c r="AJ52" i="1"/>
  <c r="AJ70" i="1"/>
  <c r="Q70" i="1" s="1"/>
  <c r="AJ91" i="1"/>
  <c r="Q91" i="1" s="1"/>
  <c r="AJ43" i="1"/>
  <c r="AJ61" i="1"/>
  <c r="Q61" i="1" s="1"/>
  <c r="AJ64" i="1"/>
  <c r="Q64" i="1" s="1"/>
  <c r="AJ67" i="1"/>
  <c r="Q67" i="1" s="1"/>
  <c r="AJ97" i="1"/>
  <c r="Q97" i="1" s="1"/>
  <c r="AJ104" i="1"/>
  <c r="Q104" i="1" s="1"/>
  <c r="AJ94" i="1"/>
  <c r="Q94" i="1" s="1"/>
  <c r="AJ93" i="1"/>
  <c r="Q93" i="1" s="1"/>
  <c r="AJ40" i="1"/>
  <c r="AJ46" i="1"/>
  <c r="AJ72" i="1"/>
  <c r="Q72" i="1" s="1"/>
  <c r="AJ75" i="1"/>
  <c r="Q75" i="1" s="1"/>
  <c r="AJ78" i="1"/>
  <c r="Q78" i="1" s="1"/>
  <c r="AJ88" i="1"/>
  <c r="Q88" i="1" s="1"/>
  <c r="AJ77" i="1"/>
  <c r="Q77" i="1" s="1"/>
  <c r="AJ81" i="1"/>
  <c r="Q81" i="1" s="1"/>
  <c r="AJ85" i="1"/>
  <c r="Q85" i="1" s="1"/>
  <c r="AJ90" i="1"/>
  <c r="Q90" i="1" s="1"/>
  <c r="AJ51" i="1"/>
  <c r="AJ60" i="1"/>
  <c r="Q60" i="1" s="1"/>
  <c r="AJ69" i="1"/>
  <c r="Q69" i="1" s="1"/>
  <c r="AJ39" i="1"/>
  <c r="AJ42" i="1"/>
  <c r="Q42" i="1" s="1"/>
  <c r="AJ45" i="1"/>
  <c r="AJ48" i="1"/>
  <c r="AJ63" i="1"/>
  <c r="Q63" i="1" s="1"/>
  <c r="AJ66" i="1"/>
  <c r="Q66" i="1" s="1"/>
  <c r="AJ96" i="1"/>
  <c r="Q96" i="1" s="1"/>
  <c r="AJ99" i="1"/>
  <c r="Q99" i="1" s="1"/>
  <c r="AJ74" i="1"/>
  <c r="Q74" i="1" s="1"/>
  <c r="AJ87" i="1"/>
  <c r="Q87" i="1" s="1"/>
  <c r="AO36" i="1"/>
  <c r="AA36" i="1" s="1"/>
  <c r="AO33" i="1"/>
  <c r="AA33" i="1" s="1"/>
  <c r="AO38" i="1"/>
  <c r="AA38" i="1" s="1"/>
  <c r="AO35" i="1"/>
  <c r="AA35" i="1" s="1"/>
  <c r="AO32" i="1"/>
  <c r="AA32" i="1" s="1"/>
  <c r="AO29" i="1"/>
  <c r="AA29" i="1" s="1"/>
  <c r="AO37" i="1"/>
  <c r="AA37" i="1" s="1"/>
  <c r="AO34" i="1"/>
  <c r="AA34" i="1" s="1"/>
  <c r="AO23" i="1"/>
  <c r="AA23" i="1" s="1"/>
  <c r="AO27" i="1"/>
  <c r="AA27" i="1" s="1"/>
  <c r="AO22" i="1"/>
  <c r="AA22" i="1" s="1"/>
  <c r="AO30" i="1"/>
  <c r="AA30" i="1" s="1"/>
  <c r="AO16" i="1"/>
  <c r="AA16" i="1" s="1"/>
  <c r="AO14" i="1"/>
  <c r="AA14" i="1" s="1"/>
  <c r="AO31" i="1"/>
  <c r="AA31" i="1" s="1"/>
  <c r="AO17" i="1"/>
  <c r="AA17" i="1" s="1"/>
  <c r="AO15" i="1"/>
  <c r="AA15" i="1" s="1"/>
  <c r="AO12" i="1"/>
  <c r="AA12" i="1" s="1"/>
  <c r="AO20" i="1"/>
  <c r="AA20" i="1" s="1"/>
  <c r="AO18" i="1"/>
  <c r="AA18" i="1" s="1"/>
  <c r="AH13" i="1"/>
  <c r="AL19" i="1"/>
  <c r="U19" i="1" s="1"/>
  <c r="AJ19" i="1"/>
  <c r="Q19" i="1" s="1"/>
  <c r="AH18" i="1"/>
  <c r="AI13" i="1"/>
  <c r="O13" i="1" s="1"/>
  <c r="AI28" i="1"/>
  <c r="AI29" i="1"/>
  <c r="AH32" i="1"/>
  <c r="AH37" i="1"/>
  <c r="AH28" i="1"/>
  <c r="AH30" i="1"/>
  <c r="AH33" i="1"/>
  <c r="AH29" i="1"/>
  <c r="AH36" i="1"/>
  <c r="AH27" i="1"/>
  <c r="AH31" i="1"/>
  <c r="AI18" i="1"/>
  <c r="O18" i="1" s="1"/>
  <c r="AJ28" i="1"/>
  <c r="AJ29" i="1"/>
  <c r="AJ30" i="1"/>
  <c r="AJ18" i="1"/>
  <c r="Q18" i="1" s="1"/>
  <c r="AH20" i="1"/>
  <c r="AH17" i="1"/>
  <c r="AJ21" i="1"/>
  <c r="Q21" i="1" s="1"/>
  <c r="AK20" i="1"/>
  <c r="S20" i="1" s="1"/>
  <c r="AI21" i="1"/>
  <c r="O21" i="1" s="1"/>
  <c r="AJ20" i="1"/>
  <c r="Q20" i="1" s="1"/>
  <c r="AK19" i="1"/>
  <c r="S19" i="1" s="1"/>
  <c r="AI20" i="1"/>
  <c r="O20" i="1" s="1"/>
  <c r="AK18" i="1"/>
  <c r="S18" i="1" s="1"/>
  <c r="AO28" i="1"/>
  <c r="AA28" i="1" s="1"/>
  <c r="AO21" i="1"/>
  <c r="AA21" i="1" s="1"/>
  <c r="AH21" i="1"/>
  <c r="AJ17" i="1"/>
  <c r="Q17" i="1" s="1"/>
  <c r="AH12" i="1"/>
  <c r="AJ16" i="1"/>
  <c r="Q16" i="1" s="1"/>
  <c r="AO19" i="1"/>
  <c r="AA19" i="1" s="1"/>
  <c r="AI16" i="1"/>
  <c r="O16" i="1" s="1"/>
  <c r="AJ15" i="1"/>
  <c r="Q15" i="1" s="1"/>
  <c r="AK17" i="1"/>
  <c r="S17" i="1" s="1"/>
  <c r="AK29" i="1"/>
  <c r="AK38" i="1"/>
  <c r="AK28" i="1"/>
  <c r="AK27" i="1"/>
  <c r="AK35" i="1"/>
  <c r="AK31" i="1"/>
  <c r="AK36" i="1"/>
  <c r="AK37" i="1"/>
  <c r="AK30" i="1"/>
  <c r="AK23" i="1"/>
  <c r="S23" i="1" s="1"/>
  <c r="AK34" i="1"/>
  <c r="AK22" i="1"/>
  <c r="S22" i="1" s="1"/>
  <c r="AK33" i="1"/>
  <c r="AK21" i="1"/>
  <c r="S21" i="1" s="1"/>
  <c r="AK32" i="1"/>
  <c r="AK13" i="1"/>
  <c r="S13" i="1" s="1"/>
  <c r="AK16" i="1"/>
  <c r="S16" i="1" s="1"/>
  <c r="AL30" i="1"/>
  <c r="AL29" i="1"/>
  <c r="AL28" i="1"/>
  <c r="AL27" i="1"/>
  <c r="AL23" i="1"/>
  <c r="U23" i="1" s="1"/>
  <c r="AL36" i="1"/>
  <c r="AL37" i="1"/>
  <c r="AL32" i="1"/>
  <c r="AL35" i="1"/>
  <c r="AL38" i="1"/>
  <c r="AL34" i="1"/>
  <c r="AL33" i="1"/>
  <c r="AL21" i="1"/>
  <c r="U21" i="1" s="1"/>
  <c r="AL31" i="1"/>
  <c r="AL20" i="1"/>
  <c r="U20" i="1" s="1"/>
  <c r="AK15" i="1"/>
  <c r="S15" i="1" s="1"/>
  <c r="AL14" i="1"/>
  <c r="U14" i="1" s="1"/>
  <c r="AK14" i="1"/>
  <c r="S14" i="1" s="1"/>
  <c r="AI17" i="1"/>
  <c r="O17" i="1" s="1"/>
  <c r="AI19" i="1"/>
  <c r="O19" i="1" s="1"/>
  <c r="AH14" i="1"/>
  <c r="AJ32" i="1"/>
  <c r="AI31" i="1"/>
  <c r="AH19" i="1"/>
  <c r="AJ33" i="1"/>
  <c r="AI32" i="1"/>
  <c r="AJ22" i="1"/>
  <c r="Q22" i="1" s="1"/>
  <c r="AI30" i="1"/>
  <c r="AH22" i="1"/>
  <c r="AI22" i="1"/>
  <c r="O22" i="1" s="1"/>
  <c r="AJ35" i="1"/>
  <c r="AL12" i="1"/>
  <c r="U12" i="1" s="1"/>
  <c r="AI38" i="1"/>
  <c r="AJ37" i="1"/>
  <c r="AJ36" i="1"/>
  <c r="AI35" i="1"/>
  <c r="AH34" i="1"/>
  <c r="AJ23" i="1"/>
  <c r="Q23" i="1" s="1"/>
  <c r="AJ34" i="1"/>
  <c r="AI33" i="1"/>
  <c r="AJ38" i="1"/>
  <c r="AI34" i="1"/>
  <c r="AK12" i="1"/>
  <c r="S12" i="1" s="1"/>
  <c r="AH38" i="1"/>
  <c r="AI37" i="1"/>
  <c r="AI36" i="1"/>
  <c r="AH35" i="1"/>
  <c r="AI23" i="1"/>
  <c r="O23" i="1" s="1"/>
  <c r="AN8" i="1"/>
  <c r="AH23" i="1"/>
  <c r="AM8" i="1"/>
  <c r="AJ31" i="1"/>
  <c r="AI12" i="1"/>
  <c r="O12" i="1" s="1"/>
  <c r="AJ27" i="1"/>
  <c r="AI27" i="1"/>
  <c r="AJ12" i="1"/>
  <c r="Q12" i="1" s="1"/>
  <c r="AH16" i="1"/>
  <c r="AI15" i="1"/>
  <c r="O15" i="1" s="1"/>
  <c r="AJ14" i="1"/>
  <c r="Q14" i="1" s="1"/>
  <c r="AH15" i="1"/>
  <c r="AI14" i="1"/>
  <c r="O14" i="1" s="1"/>
  <c r="AJ13" i="1"/>
  <c r="Q13" i="1" s="1"/>
  <c r="AA53" i="1" l="1"/>
  <c r="G119" i="1"/>
  <c r="J119" i="1"/>
  <c r="AM55" i="1"/>
  <c r="W55" i="1" s="1"/>
  <c r="G55" i="1" s="1"/>
  <c r="AM102" i="1"/>
  <c r="W102" i="1" s="1"/>
  <c r="AM101" i="1"/>
  <c r="W101" i="1" s="1"/>
  <c r="AM100" i="1"/>
  <c r="W100" i="1" s="1"/>
  <c r="M107" i="1"/>
  <c r="M116" i="1"/>
  <c r="M101" i="1"/>
  <c r="M108" i="1"/>
  <c r="M102" i="1"/>
  <c r="AN55" i="1"/>
  <c r="AP55" i="1" s="1"/>
  <c r="AQ55" i="1" s="1"/>
  <c r="AN102" i="1"/>
  <c r="Y102" i="1" s="1"/>
  <c r="AN100" i="1"/>
  <c r="AN101" i="1"/>
  <c r="Y101" i="1" s="1"/>
  <c r="M109" i="1"/>
  <c r="M100" i="1"/>
  <c r="M106" i="1"/>
  <c r="M111" i="1"/>
  <c r="U101" i="1"/>
  <c r="M113" i="1"/>
  <c r="Q102" i="1"/>
  <c r="Q53" i="1"/>
  <c r="M112" i="1"/>
  <c r="M110" i="1"/>
  <c r="O45" i="1"/>
  <c r="M114" i="1"/>
  <c r="M115" i="1"/>
  <c r="M104" i="1"/>
  <c r="AA51" i="1"/>
  <c r="M99" i="1"/>
  <c r="U43" i="1"/>
  <c r="U51" i="1"/>
  <c r="S51" i="1"/>
  <c r="O50" i="1"/>
  <c r="S47" i="1"/>
  <c r="Q46" i="1"/>
  <c r="AA49" i="1"/>
  <c r="AA46" i="1"/>
  <c r="U47" i="1"/>
  <c r="M95" i="1"/>
  <c r="M97" i="1"/>
  <c r="M92" i="1"/>
  <c r="M89" i="1"/>
  <c r="M84" i="1"/>
  <c r="M60" i="1"/>
  <c r="M98" i="1"/>
  <c r="M23" i="1"/>
  <c r="M12" i="1"/>
  <c r="M17" i="1"/>
  <c r="M86" i="1"/>
  <c r="M85" i="1"/>
  <c r="M13" i="1"/>
  <c r="M21" i="1"/>
  <c r="M90" i="1"/>
  <c r="M20" i="1"/>
  <c r="M93" i="1"/>
  <c r="M87" i="1"/>
  <c r="M94" i="1"/>
  <c r="M19" i="1"/>
  <c r="M96" i="1"/>
  <c r="M91" i="1"/>
  <c r="M15" i="1"/>
  <c r="M16" i="1"/>
  <c r="M54" i="1"/>
  <c r="M18" i="1"/>
  <c r="M22" i="1"/>
  <c r="M14" i="1"/>
  <c r="O53" i="1"/>
  <c r="S44" i="1"/>
  <c r="Q45" i="1"/>
  <c r="Q48" i="1"/>
  <c r="Q43" i="1"/>
  <c r="Q49" i="1"/>
  <c r="O46" i="1"/>
  <c r="S53" i="1"/>
  <c r="U44" i="1"/>
  <c r="O47" i="1"/>
  <c r="S46" i="1"/>
  <c r="U46" i="1"/>
  <c r="S52" i="1"/>
  <c r="S50" i="1"/>
  <c r="O52" i="1"/>
  <c r="Q44" i="1"/>
  <c r="U49" i="1"/>
  <c r="S45" i="1"/>
  <c r="S49" i="1"/>
  <c r="O43" i="1"/>
  <c r="AA44" i="1"/>
  <c r="Q50" i="1"/>
  <c r="M51" i="1"/>
  <c r="AA45" i="1"/>
  <c r="AA43" i="1"/>
  <c r="Q47" i="1"/>
  <c r="Q51" i="1"/>
  <c r="O51" i="1"/>
  <c r="O49" i="1"/>
  <c r="O44" i="1"/>
  <c r="AA50" i="1"/>
  <c r="AA47" i="1"/>
  <c r="AA48" i="1"/>
  <c r="U45" i="1"/>
  <c r="S43" i="1"/>
  <c r="S48" i="1"/>
  <c r="Q52" i="1"/>
  <c r="M52" i="1"/>
  <c r="J55" i="1"/>
  <c r="M73" i="1"/>
  <c r="M69" i="1"/>
  <c r="M70" i="1"/>
  <c r="M71" i="1"/>
  <c r="M78" i="1"/>
  <c r="M74" i="1"/>
  <c r="M76" i="1"/>
  <c r="M72" i="1"/>
  <c r="M75" i="1"/>
  <c r="M77" i="1"/>
  <c r="M79" i="1"/>
  <c r="AN25" i="1"/>
  <c r="Y25" i="1" s="1"/>
  <c r="AN110" i="1"/>
  <c r="AM25" i="1"/>
  <c r="W25" i="1" s="1"/>
  <c r="AM110" i="1"/>
  <c r="W110" i="1" s="1"/>
  <c r="AN53" i="1"/>
  <c r="AN54" i="1"/>
  <c r="Y54" i="1" s="1"/>
  <c r="AM54" i="1"/>
  <c r="W54" i="1" s="1"/>
  <c r="AM53" i="1"/>
  <c r="AN115" i="1"/>
  <c r="AN108" i="1"/>
  <c r="AN114" i="1"/>
  <c r="AN109" i="1"/>
  <c r="AN116" i="1"/>
  <c r="AN107" i="1"/>
  <c r="AN111" i="1"/>
  <c r="AN117" i="1"/>
  <c r="AN118" i="1"/>
  <c r="AN112" i="1"/>
  <c r="AN106" i="1"/>
  <c r="AN113" i="1"/>
  <c r="AN119" i="1"/>
  <c r="AM118" i="1"/>
  <c r="W118" i="1" s="1"/>
  <c r="AM113" i="1"/>
  <c r="W113" i="1" s="1"/>
  <c r="AM115" i="1"/>
  <c r="W115" i="1" s="1"/>
  <c r="AM109" i="1"/>
  <c r="W109" i="1" s="1"/>
  <c r="AM107" i="1"/>
  <c r="W107" i="1" s="1"/>
  <c r="AM117" i="1"/>
  <c r="W117" i="1" s="1"/>
  <c r="AM112" i="1"/>
  <c r="W112" i="1" s="1"/>
  <c r="AM119" i="1"/>
  <c r="AM114" i="1"/>
  <c r="W114" i="1" s="1"/>
  <c r="AM108" i="1"/>
  <c r="W108" i="1" s="1"/>
  <c r="AM106" i="1"/>
  <c r="W106" i="1" s="1"/>
  <c r="AM116" i="1"/>
  <c r="W116" i="1" s="1"/>
  <c r="AM111" i="1"/>
  <c r="W111" i="1" s="1"/>
  <c r="M53" i="1"/>
  <c r="AN21" i="1"/>
  <c r="Y21" i="1" s="1"/>
  <c r="AN81" i="1"/>
  <c r="Y81" i="1" s="1"/>
  <c r="AN85" i="1"/>
  <c r="Y85" i="1" s="1"/>
  <c r="AN51" i="1"/>
  <c r="AN60" i="1"/>
  <c r="Y60" i="1" s="1"/>
  <c r="AN69" i="1"/>
  <c r="Y69" i="1" s="1"/>
  <c r="AN87" i="1"/>
  <c r="Y87" i="1" s="1"/>
  <c r="AN39" i="1"/>
  <c r="AN42" i="1"/>
  <c r="Y42" i="1" s="1"/>
  <c r="AN45" i="1"/>
  <c r="AN48" i="1"/>
  <c r="AN63" i="1"/>
  <c r="Y63" i="1" s="1"/>
  <c r="AN66" i="1"/>
  <c r="Y66" i="1" s="1"/>
  <c r="AN96" i="1"/>
  <c r="Y96" i="1" s="1"/>
  <c r="AN99" i="1"/>
  <c r="Y99" i="1" s="1"/>
  <c r="AN94" i="1"/>
  <c r="Y94" i="1" s="1"/>
  <c r="AN74" i="1"/>
  <c r="Y74" i="1" s="1"/>
  <c r="AN77" i="1"/>
  <c r="Y77" i="1" s="1"/>
  <c r="AN90" i="1"/>
  <c r="Y90" i="1" s="1"/>
  <c r="AN93" i="1"/>
  <c r="Y93" i="1" s="1"/>
  <c r="AN91" i="1"/>
  <c r="Y91" i="1" s="1"/>
  <c r="AN71" i="1"/>
  <c r="Y71" i="1" s="1"/>
  <c r="AN80" i="1"/>
  <c r="Y80" i="1" s="1"/>
  <c r="AN84" i="1"/>
  <c r="Y84" i="1" s="1"/>
  <c r="AN50" i="1"/>
  <c r="Y58" i="1"/>
  <c r="AN44" i="1"/>
  <c r="AN62" i="1"/>
  <c r="Y62" i="1" s="1"/>
  <c r="AN65" i="1"/>
  <c r="Y65" i="1" s="1"/>
  <c r="AN68" i="1"/>
  <c r="Y68" i="1" s="1"/>
  <c r="AN98" i="1"/>
  <c r="Y98" i="1" s="1"/>
  <c r="AN89" i="1"/>
  <c r="Y89" i="1" s="1"/>
  <c r="AN41" i="1"/>
  <c r="Y41" i="1" s="1"/>
  <c r="AN47" i="1"/>
  <c r="AN73" i="1"/>
  <c r="Y73" i="1" s="1"/>
  <c r="AN76" i="1"/>
  <c r="Y76" i="1" s="1"/>
  <c r="AN86" i="1"/>
  <c r="Y86" i="1" s="1"/>
  <c r="AN92" i="1"/>
  <c r="Y92" i="1" s="1"/>
  <c r="AN95" i="1"/>
  <c r="Y95" i="1" s="1"/>
  <c r="AN88" i="1"/>
  <c r="Y88" i="1" s="1"/>
  <c r="AN79" i="1"/>
  <c r="Y79" i="1" s="1"/>
  <c r="AN82" i="1"/>
  <c r="Y82" i="1" s="1"/>
  <c r="AN72" i="1"/>
  <c r="Y72" i="1" s="1"/>
  <c r="AN49" i="1"/>
  <c r="AN52" i="1"/>
  <c r="AN70" i="1"/>
  <c r="Y70" i="1" s="1"/>
  <c r="AN75" i="1"/>
  <c r="Y75" i="1" s="1"/>
  <c r="AN43" i="1"/>
  <c r="AN61" i="1"/>
  <c r="Y61" i="1" s="1"/>
  <c r="AN64" i="1"/>
  <c r="Y64" i="1" s="1"/>
  <c r="AN67" i="1"/>
  <c r="Y67" i="1" s="1"/>
  <c r="AN97" i="1"/>
  <c r="Y97" i="1" s="1"/>
  <c r="AN104" i="1"/>
  <c r="Y104" i="1" s="1"/>
  <c r="AN40" i="1"/>
  <c r="AN46" i="1"/>
  <c r="AN78" i="1"/>
  <c r="Y78" i="1" s="1"/>
  <c r="M50" i="1"/>
  <c r="M88" i="1"/>
  <c r="U64" i="1"/>
  <c r="M45" i="1"/>
  <c r="M42" i="1"/>
  <c r="M64" i="1"/>
  <c r="S63" i="1"/>
  <c r="M58" i="1"/>
  <c r="M46" i="1"/>
  <c r="M66" i="1"/>
  <c r="M43" i="1"/>
  <c r="O48" i="1"/>
  <c r="M48" i="1"/>
  <c r="M63" i="1"/>
  <c r="M68" i="1"/>
  <c r="M65" i="1"/>
  <c r="M47" i="1"/>
  <c r="AM14" i="1"/>
  <c r="W14" i="1" s="1"/>
  <c r="AM51" i="1"/>
  <c r="AM60" i="1"/>
  <c r="W60" i="1" s="1"/>
  <c r="AM69" i="1"/>
  <c r="W69" i="1" s="1"/>
  <c r="AM96" i="1"/>
  <c r="W96" i="1" s="1"/>
  <c r="AM99" i="1"/>
  <c r="W99" i="1" s="1"/>
  <c r="AM39" i="1"/>
  <c r="AM42" i="1"/>
  <c r="W42" i="1" s="1"/>
  <c r="AM45" i="1"/>
  <c r="AM48" i="1"/>
  <c r="AM63" i="1"/>
  <c r="W63" i="1" s="1"/>
  <c r="AM66" i="1"/>
  <c r="W66" i="1" s="1"/>
  <c r="AM74" i="1"/>
  <c r="W74" i="1" s="1"/>
  <c r="AM77" i="1"/>
  <c r="W77" i="1" s="1"/>
  <c r="AM87" i="1"/>
  <c r="W87" i="1" s="1"/>
  <c r="AM90" i="1"/>
  <c r="W90" i="1" s="1"/>
  <c r="AM93" i="1"/>
  <c r="W93" i="1" s="1"/>
  <c r="AM71" i="1"/>
  <c r="W71" i="1" s="1"/>
  <c r="AM80" i="1"/>
  <c r="W80" i="1" s="1"/>
  <c r="AM84" i="1"/>
  <c r="AM50" i="1"/>
  <c r="W58" i="1"/>
  <c r="AM44" i="1"/>
  <c r="AM62" i="1"/>
  <c r="W62" i="1" s="1"/>
  <c r="AM65" i="1"/>
  <c r="W65" i="1" s="1"/>
  <c r="AM68" i="1"/>
  <c r="W68" i="1" s="1"/>
  <c r="AM98" i="1"/>
  <c r="W98" i="1" s="1"/>
  <c r="AM85" i="1"/>
  <c r="W85" i="1" s="1"/>
  <c r="AM41" i="1"/>
  <c r="W41" i="1" s="1"/>
  <c r="AM47" i="1"/>
  <c r="AM73" i="1"/>
  <c r="W73" i="1" s="1"/>
  <c r="AM76" i="1"/>
  <c r="AM86" i="1"/>
  <c r="AM89" i="1"/>
  <c r="W89" i="1" s="1"/>
  <c r="AM92" i="1"/>
  <c r="W92" i="1" s="1"/>
  <c r="AM95" i="1"/>
  <c r="W95" i="1" s="1"/>
  <c r="AM79" i="1"/>
  <c r="W79" i="1" s="1"/>
  <c r="AM82" i="1"/>
  <c r="AM49" i="1"/>
  <c r="AM52" i="1"/>
  <c r="AM70" i="1"/>
  <c r="W70" i="1" s="1"/>
  <c r="AM43" i="1"/>
  <c r="AM61" i="1"/>
  <c r="W61" i="1" s="1"/>
  <c r="AM64" i="1"/>
  <c r="W64" i="1" s="1"/>
  <c r="AM67" i="1"/>
  <c r="W67" i="1" s="1"/>
  <c r="AM97" i="1"/>
  <c r="W97" i="1" s="1"/>
  <c r="AM104" i="1"/>
  <c r="W104" i="1" s="1"/>
  <c r="AM40" i="1"/>
  <c r="AM46" i="1"/>
  <c r="AM72" i="1"/>
  <c r="W72" i="1" s="1"/>
  <c r="AM75" i="1"/>
  <c r="W75" i="1" s="1"/>
  <c r="AM78" i="1"/>
  <c r="W78" i="1" s="1"/>
  <c r="AM88" i="1"/>
  <c r="W88" i="1" s="1"/>
  <c r="AM91" i="1"/>
  <c r="W91" i="1" s="1"/>
  <c r="AM94" i="1"/>
  <c r="W94" i="1" s="1"/>
  <c r="AM81" i="1"/>
  <c r="W81" i="1" s="1"/>
  <c r="M80" i="1"/>
  <c r="M67" i="1"/>
  <c r="M49" i="1"/>
  <c r="M62" i="1"/>
  <c r="O61" i="1"/>
  <c r="M81" i="1"/>
  <c r="M44" i="1"/>
  <c r="M61" i="1"/>
  <c r="M41" i="1"/>
  <c r="AN20" i="1"/>
  <c r="Y20" i="1" s="1"/>
  <c r="AN15" i="1"/>
  <c r="Y15" i="1" s="1"/>
  <c r="AM31" i="1"/>
  <c r="AM30" i="1"/>
  <c r="AM33" i="1"/>
  <c r="AM32" i="1"/>
  <c r="AM19" i="1"/>
  <c r="W19" i="1" s="1"/>
  <c r="AM29" i="1"/>
  <c r="AM28" i="1"/>
  <c r="AM22" i="1"/>
  <c r="W22" i="1" s="1"/>
  <c r="AM27" i="1"/>
  <c r="AM23" i="1"/>
  <c r="W23" i="1" s="1"/>
  <c r="AM36" i="1"/>
  <c r="AM37" i="1"/>
  <c r="AM35" i="1"/>
  <c r="AM38" i="1"/>
  <c r="AM34" i="1"/>
  <c r="AM21" i="1"/>
  <c r="W21" i="1" s="1"/>
  <c r="AM16" i="1"/>
  <c r="W16" i="1" s="1"/>
  <c r="AN16" i="1"/>
  <c r="Y16" i="1" s="1"/>
  <c r="AM17" i="1"/>
  <c r="W17" i="1" s="1"/>
  <c r="AN17" i="1"/>
  <c r="Y17" i="1" s="1"/>
  <c r="AM18" i="1"/>
  <c r="W18" i="1" s="1"/>
  <c r="AN19" i="1"/>
  <c r="Y19" i="1" s="1"/>
  <c r="AN18" i="1"/>
  <c r="Y18" i="1" s="1"/>
  <c r="AN12" i="1"/>
  <c r="Y12" i="1" s="1"/>
  <c r="AM15" i="1"/>
  <c r="W15" i="1" s="1"/>
  <c r="AN32" i="1"/>
  <c r="AN38" i="1"/>
  <c r="AN31" i="1"/>
  <c r="AN30" i="1"/>
  <c r="AN29" i="1"/>
  <c r="AN34" i="1"/>
  <c r="AN33" i="1"/>
  <c r="AN28" i="1"/>
  <c r="AN14" i="1"/>
  <c r="Y14" i="1" s="1"/>
  <c r="AN27" i="1"/>
  <c r="AN35" i="1"/>
  <c r="AN23" i="1"/>
  <c r="Y23" i="1" s="1"/>
  <c r="AN36" i="1"/>
  <c r="AN37" i="1"/>
  <c r="AN22" i="1"/>
  <c r="Y22" i="1" s="1"/>
  <c r="AM12" i="1"/>
  <c r="W12" i="1" s="1"/>
  <c r="AM13" i="1"/>
  <c r="W13" i="1" s="1"/>
  <c r="AN13" i="1"/>
  <c r="Y13" i="1" s="1"/>
  <c r="AM20" i="1"/>
  <c r="W20" i="1" s="1"/>
  <c r="H55" i="1" l="1"/>
  <c r="H76" i="1"/>
  <c r="H119" i="1"/>
  <c r="G77" i="1"/>
  <c r="J77" i="1"/>
  <c r="J118" i="1"/>
  <c r="J117" i="1"/>
  <c r="H113" i="1"/>
  <c r="I113" i="1" s="1"/>
  <c r="G78" i="1"/>
  <c r="J78" i="1"/>
  <c r="H78" i="1"/>
  <c r="H101" i="1"/>
  <c r="H115" i="1"/>
  <c r="J116" i="1"/>
  <c r="H77" i="1"/>
  <c r="G115" i="1"/>
  <c r="J115" i="1"/>
  <c r="G113" i="1"/>
  <c r="J113" i="1"/>
  <c r="AP100" i="1"/>
  <c r="AQ100" i="1" s="1"/>
  <c r="Y100" i="1"/>
  <c r="J100" i="1" s="1"/>
  <c r="H116" i="1"/>
  <c r="I116" i="1" s="1"/>
  <c r="H114" i="1"/>
  <c r="G116" i="1"/>
  <c r="G114" i="1"/>
  <c r="J114" i="1"/>
  <c r="AP101" i="1"/>
  <c r="AQ101" i="1" s="1"/>
  <c r="H107" i="1"/>
  <c r="H111" i="1"/>
  <c r="H117" i="1"/>
  <c r="G107" i="1"/>
  <c r="J107" i="1"/>
  <c r="H110" i="1"/>
  <c r="I110" i="1" s="1"/>
  <c r="G111" i="1"/>
  <c r="J111" i="1"/>
  <c r="G117" i="1"/>
  <c r="J110" i="1"/>
  <c r="G110" i="1"/>
  <c r="H106" i="1"/>
  <c r="H102" i="1"/>
  <c r="H112" i="1"/>
  <c r="G106" i="1"/>
  <c r="J106" i="1"/>
  <c r="J102" i="1"/>
  <c r="G102" i="1"/>
  <c r="G112" i="1"/>
  <c r="J112" i="1"/>
  <c r="H100" i="1"/>
  <c r="H108" i="1"/>
  <c r="G100" i="1"/>
  <c r="G108" i="1"/>
  <c r="J108" i="1"/>
  <c r="H118" i="1"/>
  <c r="I118" i="1" s="1"/>
  <c r="H109" i="1"/>
  <c r="I109" i="1" s="1"/>
  <c r="H104" i="1"/>
  <c r="I104" i="1" s="1"/>
  <c r="G118" i="1"/>
  <c r="G104" i="1"/>
  <c r="J104" i="1"/>
  <c r="AP102" i="1"/>
  <c r="AQ102" i="1" s="1"/>
  <c r="G109" i="1"/>
  <c r="J109" i="1"/>
  <c r="G101" i="1"/>
  <c r="J101" i="1"/>
  <c r="H86" i="1"/>
  <c r="I86" i="1" s="1"/>
  <c r="H88" i="1"/>
  <c r="I88" i="1" s="1"/>
  <c r="H96" i="1"/>
  <c r="I96" i="1" s="1"/>
  <c r="G90" i="1"/>
  <c r="J90" i="1"/>
  <c r="G89" i="1"/>
  <c r="J89" i="1"/>
  <c r="H94" i="1"/>
  <c r="G87" i="1"/>
  <c r="J87" i="1"/>
  <c r="G93" i="1"/>
  <c r="J93" i="1"/>
  <c r="G92" i="1"/>
  <c r="J92" i="1"/>
  <c r="H87" i="1"/>
  <c r="I87" i="1" s="1"/>
  <c r="G97" i="1"/>
  <c r="J97" i="1"/>
  <c r="H93" i="1"/>
  <c r="I93" i="1" s="1"/>
  <c r="H91" i="1"/>
  <c r="I91" i="1" s="1"/>
  <c r="G85" i="1"/>
  <c r="J85" i="1"/>
  <c r="G95" i="1"/>
  <c r="J95" i="1"/>
  <c r="H89" i="1"/>
  <c r="I89" i="1" s="1"/>
  <c r="H95" i="1"/>
  <c r="I95" i="1" s="1"/>
  <c r="H90" i="1"/>
  <c r="I90" i="1" s="1"/>
  <c r="G91" i="1"/>
  <c r="J91" i="1"/>
  <c r="H92" i="1"/>
  <c r="I92" i="1" s="1"/>
  <c r="G98" i="1"/>
  <c r="J98" i="1"/>
  <c r="G96" i="1"/>
  <c r="J96" i="1"/>
  <c r="H97" i="1"/>
  <c r="I97" i="1" s="1"/>
  <c r="H85" i="1"/>
  <c r="G88" i="1"/>
  <c r="J88" i="1"/>
  <c r="H99" i="1"/>
  <c r="G94" i="1"/>
  <c r="J94" i="1"/>
  <c r="G99" i="1"/>
  <c r="J99" i="1"/>
  <c r="H98" i="1"/>
  <c r="I98" i="1" s="1"/>
  <c r="W76" i="1"/>
  <c r="G76" i="1" s="1"/>
  <c r="J21" i="1"/>
  <c r="Y50" i="1"/>
  <c r="J19" i="1"/>
  <c r="W43" i="1"/>
  <c r="J20" i="1"/>
  <c r="F61" i="1"/>
  <c r="Y49" i="1"/>
  <c r="G54" i="1"/>
  <c r="J14" i="1"/>
  <c r="F78" i="1"/>
  <c r="F79" i="1"/>
  <c r="J54" i="1"/>
  <c r="J12" i="1"/>
  <c r="J25" i="1"/>
  <c r="W47" i="1"/>
  <c r="Y53" i="1"/>
  <c r="Y51" i="1"/>
  <c r="W44" i="1"/>
  <c r="W49" i="1"/>
  <c r="Y43" i="1"/>
  <c r="W50" i="1"/>
  <c r="Y46" i="1"/>
  <c r="Y47" i="1"/>
  <c r="Y48" i="1"/>
  <c r="W52" i="1"/>
  <c r="G52" i="1" s="1"/>
  <c r="W45" i="1"/>
  <c r="W46" i="1"/>
  <c r="Y44" i="1"/>
  <c r="W51" i="1"/>
  <c r="J51" i="1" s="1"/>
  <c r="W53" i="1"/>
  <c r="W48" i="1"/>
  <c r="Y45" i="1"/>
  <c r="H25" i="1"/>
  <c r="G25" i="1"/>
  <c r="H71" i="1"/>
  <c r="H72" i="1"/>
  <c r="G72" i="1"/>
  <c r="J72" i="1"/>
  <c r="H70" i="1"/>
  <c r="H69" i="1"/>
  <c r="G74" i="1"/>
  <c r="J74" i="1"/>
  <c r="H75" i="1"/>
  <c r="G73" i="1"/>
  <c r="J73" i="1"/>
  <c r="G71" i="1"/>
  <c r="J71" i="1"/>
  <c r="G70" i="1"/>
  <c r="J70" i="1"/>
  <c r="H74" i="1"/>
  <c r="G69" i="1"/>
  <c r="J69" i="1"/>
  <c r="J75" i="1"/>
  <c r="G75" i="1"/>
  <c r="H73" i="1"/>
  <c r="AP25" i="1"/>
  <c r="AQ25" i="1" s="1"/>
  <c r="H23" i="1"/>
  <c r="AP53" i="1"/>
  <c r="AQ53" i="1" s="1"/>
  <c r="AP54" i="1"/>
  <c r="AQ54" i="1" s="1"/>
  <c r="G23" i="1"/>
  <c r="J23" i="1"/>
  <c r="H54" i="1"/>
  <c r="H52" i="1"/>
  <c r="H51" i="1"/>
  <c r="H40" i="1"/>
  <c r="AP111" i="1"/>
  <c r="AQ111" i="1" s="1"/>
  <c r="AP115" i="1"/>
  <c r="AQ115" i="1" s="1"/>
  <c r="AP116" i="1"/>
  <c r="AQ116" i="1" s="1"/>
  <c r="AP117" i="1"/>
  <c r="AQ117" i="1" s="1"/>
  <c r="AP113" i="1"/>
  <c r="AQ113" i="1" s="1"/>
  <c r="AP109" i="1"/>
  <c r="AQ109" i="1" s="1"/>
  <c r="AP118" i="1"/>
  <c r="AQ118" i="1" s="1"/>
  <c r="AP108" i="1"/>
  <c r="AQ108" i="1" s="1"/>
  <c r="AP60" i="1"/>
  <c r="AQ60" i="1" s="1"/>
  <c r="AP107" i="1"/>
  <c r="AQ107" i="1" s="1"/>
  <c r="AP119" i="1"/>
  <c r="AQ119" i="1" s="1"/>
  <c r="AP112" i="1"/>
  <c r="AQ112" i="1" s="1"/>
  <c r="AP106" i="1"/>
  <c r="AQ106" i="1" s="1"/>
  <c r="AP114" i="1"/>
  <c r="AQ114" i="1" s="1"/>
  <c r="J67" i="1"/>
  <c r="J42" i="1"/>
  <c r="J60" i="1"/>
  <c r="J68" i="1"/>
  <c r="J64" i="1"/>
  <c r="J66" i="1"/>
  <c r="J62" i="1"/>
  <c r="J61" i="1"/>
  <c r="J41" i="1"/>
  <c r="J65" i="1"/>
  <c r="J63" i="1"/>
  <c r="J58" i="1"/>
  <c r="W86" i="1"/>
  <c r="G86" i="1" s="1"/>
  <c r="AP84" i="1"/>
  <c r="AQ84" i="1" s="1"/>
  <c r="W84" i="1"/>
  <c r="AP47" i="1"/>
  <c r="AQ47" i="1" s="1"/>
  <c r="AP21" i="1"/>
  <c r="AQ21" i="1" s="1"/>
  <c r="H36" i="1"/>
  <c r="H49" i="1"/>
  <c r="AP93" i="1"/>
  <c r="AQ93" i="1" s="1"/>
  <c r="H20" i="1"/>
  <c r="H43" i="1"/>
  <c r="AP14" i="1"/>
  <c r="AQ14" i="1" s="1"/>
  <c r="AP41" i="1"/>
  <c r="AQ41" i="1" s="1"/>
  <c r="AP90" i="1"/>
  <c r="AQ90" i="1" s="1"/>
  <c r="G68" i="1"/>
  <c r="AP68" i="1"/>
  <c r="AQ68" i="1" s="1"/>
  <c r="H19" i="1"/>
  <c r="H34" i="1"/>
  <c r="H32" i="1"/>
  <c r="H60" i="1"/>
  <c r="H27" i="1"/>
  <c r="AP104" i="1"/>
  <c r="AQ104" i="1" s="1"/>
  <c r="H29" i="1"/>
  <c r="H28" i="1"/>
  <c r="AP85" i="1"/>
  <c r="AQ85" i="1" s="1"/>
  <c r="H33" i="1"/>
  <c r="H61" i="1"/>
  <c r="H35" i="1"/>
  <c r="H30" i="1"/>
  <c r="G65" i="1"/>
  <c r="H48" i="1"/>
  <c r="H31" i="1"/>
  <c r="AP65" i="1"/>
  <c r="AQ65" i="1" s="1"/>
  <c r="H62" i="1"/>
  <c r="H66" i="1"/>
  <c r="AP42" i="1"/>
  <c r="AQ42" i="1" s="1"/>
  <c r="AP51" i="1"/>
  <c r="AQ51" i="1" s="1"/>
  <c r="G41" i="1"/>
  <c r="H14" i="1"/>
  <c r="AP99" i="1"/>
  <c r="AQ99" i="1" s="1"/>
  <c r="H42" i="1"/>
  <c r="H41" i="1"/>
  <c r="AP50" i="1"/>
  <c r="AQ50" i="1" s="1"/>
  <c r="H67" i="1"/>
  <c r="AP87" i="1"/>
  <c r="AQ87" i="1" s="1"/>
  <c r="AP91" i="1"/>
  <c r="AQ91" i="1" s="1"/>
  <c r="H39" i="1"/>
  <c r="AP75" i="1"/>
  <c r="AQ75" i="1" s="1"/>
  <c r="G60" i="1"/>
  <c r="AP96" i="1"/>
  <c r="AQ96" i="1" s="1"/>
  <c r="AP61" i="1"/>
  <c r="AQ61" i="1" s="1"/>
  <c r="AP80" i="1"/>
  <c r="AQ80" i="1" s="1"/>
  <c r="H47" i="1"/>
  <c r="AP46" i="1"/>
  <c r="AQ46" i="1" s="1"/>
  <c r="AP98" i="1"/>
  <c r="AQ98" i="1" s="1"/>
  <c r="AP44" i="1"/>
  <c r="AQ44" i="1" s="1"/>
  <c r="AP63" i="1"/>
  <c r="AQ63" i="1" s="1"/>
  <c r="H64" i="1"/>
  <c r="AP52" i="1"/>
  <c r="AQ52" i="1" s="1"/>
  <c r="AP94" i="1"/>
  <c r="AQ94" i="1" s="1"/>
  <c r="G62" i="1"/>
  <c r="AP73" i="1"/>
  <c r="AQ73" i="1" s="1"/>
  <c r="G66" i="1"/>
  <c r="G42" i="1"/>
  <c r="AP71" i="1"/>
  <c r="AQ71" i="1" s="1"/>
  <c r="AP70" i="1"/>
  <c r="AQ70" i="1" s="1"/>
  <c r="H37" i="1"/>
  <c r="AP77" i="1"/>
  <c r="AQ77" i="1" s="1"/>
  <c r="AP40" i="1"/>
  <c r="AQ40" i="1" s="1"/>
  <c r="AP89" i="1"/>
  <c r="AQ89" i="1" s="1"/>
  <c r="AP66" i="1"/>
  <c r="AQ66" i="1" s="1"/>
  <c r="G58" i="1"/>
  <c r="AP48" i="1"/>
  <c r="AQ48" i="1" s="1"/>
  <c r="AP62" i="1"/>
  <c r="AQ62" i="1" s="1"/>
  <c r="G61" i="1"/>
  <c r="AP39" i="1"/>
  <c r="AQ39" i="1" s="1"/>
  <c r="H68" i="1"/>
  <c r="H38" i="1"/>
  <c r="AP86" i="1"/>
  <c r="AQ86" i="1" s="1"/>
  <c r="H44" i="1"/>
  <c r="H21" i="1"/>
  <c r="AP97" i="1"/>
  <c r="AQ97" i="1" s="1"/>
  <c r="H50" i="1"/>
  <c r="G63" i="1"/>
  <c r="H45" i="1"/>
  <c r="AP74" i="1"/>
  <c r="AQ74" i="1" s="1"/>
  <c r="AP82" i="1"/>
  <c r="AQ82" i="1" s="1"/>
  <c r="AP88" i="1"/>
  <c r="AQ88" i="1" s="1"/>
  <c r="H84" i="1"/>
  <c r="AP43" i="1"/>
  <c r="AQ43" i="1" s="1"/>
  <c r="AP69" i="1"/>
  <c r="AQ69" i="1" s="1"/>
  <c r="AP76" i="1"/>
  <c r="AQ76" i="1" s="1"/>
  <c r="H12" i="1"/>
  <c r="G67" i="1"/>
  <c r="AP79" i="1"/>
  <c r="AQ79" i="1" s="1"/>
  <c r="H63" i="1"/>
  <c r="AP72" i="1"/>
  <c r="AQ72" i="1" s="1"/>
  <c r="AP78" i="1"/>
  <c r="AQ78" i="1" s="1"/>
  <c r="AP92" i="1"/>
  <c r="AQ92" i="1" s="1"/>
  <c r="AP49" i="1"/>
  <c r="AQ49" i="1" s="1"/>
  <c r="AP81" i="1"/>
  <c r="AQ81" i="1" s="1"/>
  <c r="AP95" i="1"/>
  <c r="AQ95" i="1" s="1"/>
  <c r="AP67" i="1"/>
  <c r="AQ67" i="1" s="1"/>
  <c r="AP45" i="1"/>
  <c r="AQ45" i="1" s="1"/>
  <c r="H65" i="1"/>
  <c r="H46" i="1"/>
  <c r="G64" i="1"/>
  <c r="AP64" i="1"/>
  <c r="AQ64" i="1" s="1"/>
  <c r="H53" i="1"/>
  <c r="AP20" i="1"/>
  <c r="AP37" i="1"/>
  <c r="AQ37" i="1" s="1"/>
  <c r="AP30" i="1"/>
  <c r="AQ30" i="1" s="1"/>
  <c r="AP28" i="1"/>
  <c r="AQ28" i="1" s="1"/>
  <c r="AP35" i="1"/>
  <c r="AQ35" i="1" s="1"/>
  <c r="AP19" i="1"/>
  <c r="AP27" i="1"/>
  <c r="AQ27" i="1" s="1"/>
  <c r="AP29" i="1"/>
  <c r="AQ29" i="1" s="1"/>
  <c r="AP34" i="1"/>
  <c r="AQ34" i="1" s="1"/>
  <c r="AP38" i="1"/>
  <c r="AQ38" i="1" s="1"/>
  <c r="AP36" i="1"/>
  <c r="AQ36" i="1" s="1"/>
  <c r="AP23" i="1"/>
  <c r="AQ23" i="1" s="1"/>
  <c r="AP32" i="1"/>
  <c r="AQ32" i="1" s="1"/>
  <c r="AP33" i="1"/>
  <c r="AQ33" i="1" s="1"/>
  <c r="AP31" i="1"/>
  <c r="AQ31" i="1" s="1"/>
  <c r="AP12" i="1"/>
  <c r="I102" i="1" l="1"/>
  <c r="I100" i="1"/>
  <c r="I85" i="1"/>
  <c r="I76" i="1"/>
  <c r="I99" i="1"/>
  <c r="I117" i="1"/>
  <c r="I94" i="1"/>
  <c r="I78" i="1"/>
  <c r="J76" i="1"/>
  <c r="I77" i="1"/>
  <c r="I119" i="1"/>
  <c r="I108" i="1"/>
  <c r="I106" i="1"/>
  <c r="I112" i="1"/>
  <c r="I115" i="1"/>
  <c r="I114" i="1"/>
  <c r="I111" i="1"/>
  <c r="I107" i="1"/>
  <c r="I101" i="1"/>
  <c r="J86" i="1"/>
  <c r="J43" i="1"/>
  <c r="G48" i="1"/>
  <c r="I73" i="1"/>
  <c r="I72" i="1"/>
  <c r="I27" i="1"/>
  <c r="I34" i="1"/>
  <c r="I51" i="1"/>
  <c r="J49" i="1"/>
  <c r="G53" i="1"/>
  <c r="J46" i="1"/>
  <c r="J50" i="1"/>
  <c r="G49" i="1"/>
  <c r="G43" i="1"/>
  <c r="I53" i="1"/>
  <c r="I71" i="1"/>
  <c r="J47" i="1"/>
  <c r="G46" i="1"/>
  <c r="G50" i="1"/>
  <c r="G47" i="1"/>
  <c r="J45" i="1"/>
  <c r="J48" i="1"/>
  <c r="I36" i="1"/>
  <c r="I29" i="1"/>
  <c r="J44" i="1"/>
  <c r="G45" i="1"/>
  <c r="G44" i="1"/>
  <c r="G51" i="1"/>
  <c r="J53" i="1"/>
  <c r="J52" i="1"/>
  <c r="I28" i="1"/>
  <c r="I49" i="1"/>
  <c r="I55" i="1"/>
  <c r="I66" i="1"/>
  <c r="I31" i="1"/>
  <c r="I69" i="1"/>
  <c r="I74" i="1"/>
  <c r="I70" i="1"/>
  <c r="I75" i="1"/>
  <c r="I32" i="1"/>
  <c r="I33" i="1"/>
  <c r="I37" i="1"/>
  <c r="I30" i="1"/>
  <c r="I35" i="1"/>
  <c r="I52" i="1"/>
  <c r="I54" i="1"/>
  <c r="I48" i="1"/>
  <c r="I50" i="1"/>
  <c r="I42" i="1"/>
  <c r="I39" i="1"/>
  <c r="I44" i="1"/>
  <c r="I47" i="1"/>
  <c r="I40" i="1"/>
  <c r="I41" i="1"/>
  <c r="I43" i="1"/>
  <c r="I38" i="1"/>
  <c r="I45" i="1"/>
  <c r="I46" i="1"/>
  <c r="I64" i="1"/>
  <c r="G84" i="1"/>
  <c r="J84" i="1"/>
  <c r="I84" i="1"/>
  <c r="I68" i="1"/>
  <c r="I67" i="1"/>
  <c r="I60" i="1"/>
  <c r="I62" i="1"/>
  <c r="I63" i="1"/>
  <c r="I61" i="1"/>
  <c r="I65" i="1"/>
  <c r="AQ20" i="1"/>
  <c r="AQ19" i="1"/>
  <c r="AQ12" i="1"/>
  <c r="AD44" i="5"/>
  <c r="AE44" i="5"/>
  <c r="AF44" i="5"/>
  <c r="AD45" i="5"/>
  <c r="AE45" i="5"/>
  <c r="AF45" i="5"/>
  <c r="AD46" i="5"/>
  <c r="AE46" i="5"/>
  <c r="AF46" i="5"/>
  <c r="AD47" i="5"/>
  <c r="AE47" i="5"/>
  <c r="AF47" i="5"/>
  <c r="AD48" i="5"/>
  <c r="AE48" i="5"/>
  <c r="AF48" i="5"/>
  <c r="AD49" i="5"/>
  <c r="AE49" i="5"/>
  <c r="AF49" i="5"/>
  <c r="AD50" i="5"/>
  <c r="AE50" i="5"/>
  <c r="AF50" i="5"/>
  <c r="AD51" i="5"/>
  <c r="AE51" i="5"/>
  <c r="AF51" i="5"/>
  <c r="AD52" i="5"/>
  <c r="AE52" i="5"/>
  <c r="AF52" i="5"/>
  <c r="AD53" i="5"/>
  <c r="AE53" i="5"/>
  <c r="AF53" i="5"/>
  <c r="AD56" i="5"/>
  <c r="AE56" i="5"/>
  <c r="AF56" i="5"/>
  <c r="AF43" i="5" l="1"/>
  <c r="AE43" i="5"/>
  <c r="AD43" i="5"/>
  <c r="AF42" i="5"/>
  <c r="AE42" i="5"/>
  <c r="AD42" i="5"/>
  <c r="AF39" i="5"/>
  <c r="AE39" i="5"/>
  <c r="AD39" i="5"/>
  <c r="AF38" i="5"/>
  <c r="AE38" i="5"/>
  <c r="AD38" i="5"/>
  <c r="AF37" i="5"/>
  <c r="AE37" i="5"/>
  <c r="AD37" i="5"/>
  <c r="AF36" i="5"/>
  <c r="AE36" i="5"/>
  <c r="AD36" i="5"/>
  <c r="AF35" i="5"/>
  <c r="AE35" i="5"/>
  <c r="AD35" i="5"/>
  <c r="AF34" i="5"/>
  <c r="AE34" i="5"/>
  <c r="AD34" i="5"/>
  <c r="AF33" i="5"/>
  <c r="AE33" i="5"/>
  <c r="AD33" i="5"/>
  <c r="AF32" i="5"/>
  <c r="AE32" i="5"/>
  <c r="AD32" i="5"/>
  <c r="AF31" i="5"/>
  <c r="AE31" i="5"/>
  <c r="AD31" i="5"/>
  <c r="AF30" i="5"/>
  <c r="AE30" i="5"/>
  <c r="AD30" i="5"/>
  <c r="AF29" i="5"/>
  <c r="AE29" i="5"/>
  <c r="AD29" i="5"/>
  <c r="AF27" i="5"/>
  <c r="AE27" i="5"/>
  <c r="AD27" i="5"/>
  <c r="AF26" i="5"/>
  <c r="AE26" i="5"/>
  <c r="AD26" i="5"/>
  <c r="AF25" i="5"/>
  <c r="AE25" i="5"/>
  <c r="AD25" i="5"/>
  <c r="AF24" i="5"/>
  <c r="AE24" i="5"/>
  <c r="AD24" i="5"/>
  <c r="AF23" i="5"/>
  <c r="AE23" i="5"/>
  <c r="AD23" i="5"/>
  <c r="AF22" i="5"/>
  <c r="AE22" i="5"/>
  <c r="AD22" i="5"/>
  <c r="AF21" i="5"/>
  <c r="AE21" i="5"/>
  <c r="AD21" i="5"/>
  <c r="AF20" i="5"/>
  <c r="AE20" i="5"/>
  <c r="AD20" i="5"/>
  <c r="AF19" i="5"/>
  <c r="AE19" i="5"/>
  <c r="AD19" i="5"/>
  <c r="AF18" i="5"/>
  <c r="AE18" i="5"/>
  <c r="AD18" i="5"/>
  <c r="AF17" i="5"/>
  <c r="AE17" i="5"/>
  <c r="AD17" i="5"/>
  <c r="AF15" i="5"/>
  <c r="AE15" i="5"/>
  <c r="AD15" i="5"/>
  <c r="AF14" i="5"/>
  <c r="AE14" i="5"/>
  <c r="AD14" i="5"/>
  <c r="AF13" i="5"/>
  <c r="AE13" i="5"/>
  <c r="AD13" i="5"/>
  <c r="AF12" i="5"/>
  <c r="AE12" i="5"/>
  <c r="AD12" i="5"/>
  <c r="AF11" i="5"/>
  <c r="AE11" i="5"/>
  <c r="AD11" i="5"/>
  <c r="AN8" i="5"/>
  <c r="AM8" i="5"/>
  <c r="AL8" i="5"/>
  <c r="AK8" i="5"/>
  <c r="AJ8" i="5"/>
  <c r="AI8" i="5"/>
  <c r="AH8" i="5"/>
  <c r="AG8" i="5"/>
  <c r="U39" i="1"/>
  <c r="AG14" i="5" l="1"/>
  <c r="AG16" i="5"/>
  <c r="M16" i="5" s="1"/>
  <c r="AG28" i="5"/>
  <c r="AL11" i="5"/>
  <c r="W11" i="5" s="1"/>
  <c r="AL28" i="5"/>
  <c r="W28" i="5" s="1"/>
  <c r="AL16" i="5"/>
  <c r="W16" i="5" s="1"/>
  <c r="AM28" i="5"/>
  <c r="Y28" i="5" s="1"/>
  <c r="AM16" i="5"/>
  <c r="Y16" i="5" s="1"/>
  <c r="AH16" i="5"/>
  <c r="O16" i="5" s="1"/>
  <c r="AH28" i="5"/>
  <c r="O28" i="5" s="1"/>
  <c r="AI16" i="5"/>
  <c r="Q16" i="5" s="1"/>
  <c r="AI28" i="5"/>
  <c r="Q28" i="5" s="1"/>
  <c r="AK28" i="5"/>
  <c r="AK16" i="5"/>
  <c r="U16" i="5" s="1"/>
  <c r="AJ28" i="5"/>
  <c r="S28" i="5" s="1"/>
  <c r="AJ16" i="5"/>
  <c r="S16" i="5" s="1"/>
  <c r="AM13" i="5"/>
  <c r="Y13" i="5" s="1"/>
  <c r="AM47" i="5"/>
  <c r="AM51" i="5"/>
  <c r="AM52" i="5"/>
  <c r="Y53" i="5" s="1"/>
  <c r="AM44" i="5"/>
  <c r="AM50" i="5"/>
  <c r="AM56" i="5"/>
  <c r="Y50" i="5" s="1"/>
  <c r="AM48" i="5"/>
  <c r="AM46" i="5"/>
  <c r="AM45" i="5"/>
  <c r="Y45" i="5" s="1"/>
  <c r="AM49" i="5"/>
  <c r="AM53" i="5"/>
  <c r="Y54" i="5" s="1"/>
  <c r="AJ23" i="5"/>
  <c r="S23" i="5" s="1"/>
  <c r="AJ44" i="5"/>
  <c r="AJ46" i="5"/>
  <c r="AJ50" i="5"/>
  <c r="AJ56" i="5"/>
  <c r="S50" i="5" s="1"/>
  <c r="AJ49" i="5"/>
  <c r="AJ47" i="5"/>
  <c r="AJ51" i="5"/>
  <c r="AJ45" i="5"/>
  <c r="AJ53" i="5"/>
  <c r="S54" i="5" s="1"/>
  <c r="AJ48" i="5"/>
  <c r="AJ52" i="5"/>
  <c r="S53" i="5" s="1"/>
  <c r="AI22" i="5"/>
  <c r="Q22" i="5" s="1"/>
  <c r="AI47" i="5"/>
  <c r="AI51" i="5"/>
  <c r="AI46" i="5"/>
  <c r="AI50" i="5"/>
  <c r="AI48" i="5"/>
  <c r="AI52" i="5"/>
  <c r="AI44" i="5"/>
  <c r="AI56" i="5"/>
  <c r="Q50" i="5" s="1"/>
  <c r="AI45" i="5"/>
  <c r="AI49" i="5"/>
  <c r="AI53" i="5"/>
  <c r="Q54" i="5" s="1"/>
  <c r="AK14" i="5"/>
  <c r="U14" i="5" s="1"/>
  <c r="AK45" i="5"/>
  <c r="AK49" i="5"/>
  <c r="AK53" i="5"/>
  <c r="AK56" i="5"/>
  <c r="AK44" i="5"/>
  <c r="AK46" i="5"/>
  <c r="AK50" i="5"/>
  <c r="AK48" i="5"/>
  <c r="AK52" i="5"/>
  <c r="AK47" i="5"/>
  <c r="AK51" i="5"/>
  <c r="AH21" i="5"/>
  <c r="O21" i="5" s="1"/>
  <c r="AH48" i="5"/>
  <c r="AH52" i="5"/>
  <c r="AH51" i="5"/>
  <c r="AH45" i="5"/>
  <c r="AH49" i="5"/>
  <c r="AH53" i="5"/>
  <c r="O54" i="5" s="1"/>
  <c r="AH47" i="5"/>
  <c r="AH44" i="5"/>
  <c r="AH46" i="5"/>
  <c r="AH50" i="5"/>
  <c r="AH56" i="5"/>
  <c r="O50" i="5" s="1"/>
  <c r="AL13" i="5"/>
  <c r="W13" i="5" s="1"/>
  <c r="AL48" i="5"/>
  <c r="AL52" i="5"/>
  <c r="AL53" i="5"/>
  <c r="AL47" i="5"/>
  <c r="AL45" i="5"/>
  <c r="AL49" i="5"/>
  <c r="AL51" i="5"/>
  <c r="AL44" i="5"/>
  <c r="AL46" i="5"/>
  <c r="AL50" i="5"/>
  <c r="AL56" i="5"/>
  <c r="AG13" i="5"/>
  <c r="AG45" i="5"/>
  <c r="AG48" i="5"/>
  <c r="AG53" i="5"/>
  <c r="AG47" i="5"/>
  <c r="AG52" i="5"/>
  <c r="AG50" i="5"/>
  <c r="AG56" i="5"/>
  <c r="AG49" i="5"/>
  <c r="AG44" i="5"/>
  <c r="AG46" i="5"/>
  <c r="AG51" i="5"/>
  <c r="AG20" i="5"/>
  <c r="AL14" i="5"/>
  <c r="W14" i="5" s="1"/>
  <c r="AL15" i="5"/>
  <c r="W15" i="5" s="1"/>
  <c r="AK13" i="5"/>
  <c r="U13" i="5" s="1"/>
  <c r="AJ13" i="5"/>
  <c r="S13" i="5" s="1"/>
  <c r="AH11" i="5"/>
  <c r="AH15" i="5"/>
  <c r="O15" i="5" s="1"/>
  <c r="AH14" i="5"/>
  <c r="O14" i="5" s="1"/>
  <c r="AG17" i="5"/>
  <c r="AG42" i="5"/>
  <c r="AG37" i="5"/>
  <c r="AG33" i="5"/>
  <c r="AG43" i="5"/>
  <c r="AG38" i="5"/>
  <c r="AG34" i="5"/>
  <c r="AG31" i="5"/>
  <c r="AG35" i="5"/>
  <c r="AG32" i="5"/>
  <c r="AG39" i="5"/>
  <c r="AG36" i="5"/>
  <c r="AG29" i="5"/>
  <c r="AG24" i="5"/>
  <c r="AG25" i="5"/>
  <c r="AG21" i="5"/>
  <c r="AG18" i="5"/>
  <c r="AG30" i="5"/>
  <c r="AG26" i="5"/>
  <c r="AG22" i="5"/>
  <c r="AG19" i="5"/>
  <c r="AG27" i="5"/>
  <c r="AG23" i="5"/>
  <c r="AK42" i="5"/>
  <c r="AK37" i="5"/>
  <c r="AK33" i="5"/>
  <c r="AK43" i="5"/>
  <c r="AK38" i="5"/>
  <c r="AK34" i="5"/>
  <c r="AK31" i="5"/>
  <c r="AK35" i="5"/>
  <c r="AK32" i="5"/>
  <c r="U34" i="5" s="1"/>
  <c r="AK39" i="5"/>
  <c r="AK36" i="5"/>
  <c r="AK29" i="5"/>
  <c r="U29" i="5" s="1"/>
  <c r="AK24" i="5"/>
  <c r="U24" i="5" s="1"/>
  <c r="AK30" i="5"/>
  <c r="U30" i="5" s="1"/>
  <c r="AK25" i="5"/>
  <c r="U25" i="5" s="1"/>
  <c r="AK21" i="5"/>
  <c r="U21" i="5" s="1"/>
  <c r="AK18" i="5"/>
  <c r="U18" i="5" s="1"/>
  <c r="AK26" i="5"/>
  <c r="U26" i="5" s="1"/>
  <c r="AK22" i="5"/>
  <c r="U22" i="5" s="1"/>
  <c r="AK19" i="5"/>
  <c r="U19" i="5" s="1"/>
  <c r="AK27" i="5"/>
  <c r="U27" i="5" s="1"/>
  <c r="AK23" i="5"/>
  <c r="U23" i="5" s="1"/>
  <c r="AJ11" i="5"/>
  <c r="S11" i="5" s="1"/>
  <c r="AG12" i="5"/>
  <c r="AK12" i="5"/>
  <c r="U12" i="5" s="1"/>
  <c r="AH13" i="5"/>
  <c r="O13" i="5" s="1"/>
  <c r="AI14" i="5"/>
  <c r="Q14" i="5" s="1"/>
  <c r="AM14" i="5"/>
  <c r="Y14" i="5" s="1"/>
  <c r="AJ15" i="5"/>
  <c r="S15" i="5" s="1"/>
  <c r="AK17" i="5"/>
  <c r="U17" i="5" s="1"/>
  <c r="AH18" i="5"/>
  <c r="O18" i="5" s="1"/>
  <c r="AK20" i="5"/>
  <c r="U20" i="5" s="1"/>
  <c r="AH43" i="5"/>
  <c r="AH38" i="5"/>
  <c r="AH34" i="5"/>
  <c r="AH35" i="5"/>
  <c r="AH32" i="5"/>
  <c r="AH39" i="5"/>
  <c r="AH36" i="5"/>
  <c r="AH42" i="5"/>
  <c r="AH37" i="5"/>
  <c r="AH33" i="5"/>
  <c r="AH30" i="5"/>
  <c r="O30" i="5" s="1"/>
  <c r="AH25" i="5"/>
  <c r="O25" i="5" s="1"/>
  <c r="AH31" i="5"/>
  <c r="AH26" i="5"/>
  <c r="O26" i="5" s="1"/>
  <c r="AH22" i="5"/>
  <c r="O22" i="5" s="1"/>
  <c r="AH19" i="5"/>
  <c r="AH27" i="5"/>
  <c r="O27" i="5" s="1"/>
  <c r="AH23" i="5"/>
  <c r="O23" i="5" s="1"/>
  <c r="AH29" i="5"/>
  <c r="O29" i="5" s="1"/>
  <c r="AH24" i="5"/>
  <c r="O24" i="5" s="1"/>
  <c r="AH20" i="5"/>
  <c r="O20" i="5" s="1"/>
  <c r="AH17" i="5"/>
  <c r="O17" i="5" s="1"/>
  <c r="AL43" i="5"/>
  <c r="AL38" i="5"/>
  <c r="AL34" i="5"/>
  <c r="AL35" i="5"/>
  <c r="AL32" i="5"/>
  <c r="AL39" i="5"/>
  <c r="W32" i="5" s="1"/>
  <c r="AL36" i="5"/>
  <c r="AL29" i="5"/>
  <c r="W29" i="5" s="1"/>
  <c r="AL42" i="5"/>
  <c r="W42" i="5" s="1"/>
  <c r="AL37" i="5"/>
  <c r="W38" i="5" s="1"/>
  <c r="AL33" i="5"/>
  <c r="W34" i="5" s="1"/>
  <c r="AL30" i="5"/>
  <c r="W30" i="5" s="1"/>
  <c r="AL31" i="5"/>
  <c r="W31" i="5" s="1"/>
  <c r="AL25" i="5"/>
  <c r="W25" i="5" s="1"/>
  <c r="AL26" i="5"/>
  <c r="W26" i="5" s="1"/>
  <c r="AL22" i="5"/>
  <c r="W22" i="5" s="1"/>
  <c r="AL19" i="5"/>
  <c r="W19" i="5" s="1"/>
  <c r="AL27" i="5"/>
  <c r="W27" i="5" s="1"/>
  <c r="AL23" i="5"/>
  <c r="W23" i="5" s="1"/>
  <c r="AL24" i="5"/>
  <c r="W24" i="5" s="1"/>
  <c r="AL20" i="5"/>
  <c r="W20" i="5" s="1"/>
  <c r="AL17" i="5"/>
  <c r="W17" i="5" s="1"/>
  <c r="AK11" i="5"/>
  <c r="U11" i="5" s="1"/>
  <c r="AH12" i="5"/>
  <c r="O12" i="5" s="1"/>
  <c r="AL12" i="5"/>
  <c r="W12" i="5" s="1"/>
  <c r="AI13" i="5"/>
  <c r="Q13" i="5" s="1"/>
  <c r="AJ14" i="5"/>
  <c r="S14" i="5" s="1"/>
  <c r="AG15" i="5"/>
  <c r="M15" i="5" s="1"/>
  <c r="AK15" i="5"/>
  <c r="U15" i="5" s="1"/>
  <c r="AL18" i="5"/>
  <c r="W18" i="5" s="1"/>
  <c r="AI19" i="5"/>
  <c r="Q19" i="5" s="1"/>
  <c r="AL21" i="5"/>
  <c r="W21" i="5" s="1"/>
  <c r="AI35" i="5"/>
  <c r="AI32" i="5"/>
  <c r="AI39" i="5"/>
  <c r="AI36" i="5"/>
  <c r="AI42" i="5"/>
  <c r="AI37" i="5"/>
  <c r="AI33" i="5"/>
  <c r="AI30" i="5"/>
  <c r="Q30" i="5" s="1"/>
  <c r="AI43" i="5"/>
  <c r="AI38" i="5"/>
  <c r="AI34" i="5"/>
  <c r="AI31" i="5"/>
  <c r="AI26" i="5"/>
  <c r="Q26" i="5" s="1"/>
  <c r="AI27" i="5"/>
  <c r="Q27" i="5" s="1"/>
  <c r="AI23" i="5"/>
  <c r="Q23" i="5" s="1"/>
  <c r="AI29" i="5"/>
  <c r="Q29" i="5" s="1"/>
  <c r="AI24" i="5"/>
  <c r="Q24" i="5" s="1"/>
  <c r="AI20" i="5"/>
  <c r="Q20" i="5" s="1"/>
  <c r="AI17" i="5"/>
  <c r="Q17" i="5" s="1"/>
  <c r="AI25" i="5"/>
  <c r="Q25" i="5" s="1"/>
  <c r="AI21" i="5"/>
  <c r="Q21" i="5" s="1"/>
  <c r="AI18" i="5"/>
  <c r="Q18" i="5" s="1"/>
  <c r="AM35" i="5"/>
  <c r="Y36" i="5" s="1"/>
  <c r="AM32" i="5"/>
  <c r="AM39" i="5"/>
  <c r="Y32" i="5" s="1"/>
  <c r="AM36" i="5"/>
  <c r="AM42" i="5"/>
  <c r="Y42" i="5" s="1"/>
  <c r="AM37" i="5"/>
  <c r="AM33" i="5"/>
  <c r="AM30" i="5"/>
  <c r="Y30" i="5" s="1"/>
  <c r="AM43" i="5"/>
  <c r="AM38" i="5"/>
  <c r="Y39" i="5" s="1"/>
  <c r="AM34" i="5"/>
  <c r="AM31" i="5"/>
  <c r="Y31" i="5" s="1"/>
  <c r="AM26" i="5"/>
  <c r="Y26" i="5" s="1"/>
  <c r="AM27" i="5"/>
  <c r="Y27" i="5" s="1"/>
  <c r="AM23" i="5"/>
  <c r="Y23" i="5" s="1"/>
  <c r="AM24" i="5"/>
  <c r="Y24" i="5" s="1"/>
  <c r="AM20" i="5"/>
  <c r="Y20" i="5" s="1"/>
  <c r="AM17" i="5"/>
  <c r="Y17" i="5" s="1"/>
  <c r="AM29" i="5"/>
  <c r="Y29" i="5" s="1"/>
  <c r="AM25" i="5"/>
  <c r="Y25" i="5" s="1"/>
  <c r="AM21" i="5"/>
  <c r="Y21" i="5" s="1"/>
  <c r="AM18" i="5"/>
  <c r="Y18" i="5" s="1"/>
  <c r="AI12" i="5"/>
  <c r="Q12" i="5" s="1"/>
  <c r="AM12" i="5"/>
  <c r="AM19" i="5"/>
  <c r="Y19" i="5" s="1"/>
  <c r="AM22" i="5"/>
  <c r="Y22" i="5" s="1"/>
  <c r="AJ39" i="5"/>
  <c r="AJ36" i="5"/>
  <c r="AJ42" i="5"/>
  <c r="AJ37" i="5"/>
  <c r="AJ33" i="5"/>
  <c r="AJ30" i="5"/>
  <c r="S30" i="5" s="1"/>
  <c r="AJ43" i="5"/>
  <c r="AJ38" i="5"/>
  <c r="AJ34" i="5"/>
  <c r="AJ31" i="5"/>
  <c r="AJ35" i="5"/>
  <c r="S37" i="5" s="1"/>
  <c r="AJ32" i="5"/>
  <c r="AJ27" i="5"/>
  <c r="S27" i="5" s="1"/>
  <c r="AJ29" i="5"/>
  <c r="S29" i="5" s="1"/>
  <c r="AJ24" i="5"/>
  <c r="S24" i="5" s="1"/>
  <c r="AJ20" i="5"/>
  <c r="S20" i="5" s="1"/>
  <c r="AJ17" i="5"/>
  <c r="S17" i="5" s="1"/>
  <c r="AJ25" i="5"/>
  <c r="S25" i="5" s="1"/>
  <c r="AJ21" i="5"/>
  <c r="S21" i="5" s="1"/>
  <c r="AJ18" i="5"/>
  <c r="S18" i="5" s="1"/>
  <c r="AJ26" i="5"/>
  <c r="S26" i="5" s="1"/>
  <c r="AJ22" i="5"/>
  <c r="S22" i="5" s="1"/>
  <c r="AJ19" i="5"/>
  <c r="S19" i="5" s="1"/>
  <c r="AI11" i="5"/>
  <c r="Q11" i="5" s="1"/>
  <c r="AM11" i="5"/>
  <c r="AJ12" i="5"/>
  <c r="S12" i="5" s="1"/>
  <c r="AI15" i="5"/>
  <c r="Q15" i="5" s="1"/>
  <c r="AM15" i="5"/>
  <c r="Y15" i="5" s="1"/>
  <c r="O40" i="1"/>
  <c r="O39" i="1"/>
  <c r="W40" i="1"/>
  <c r="W38" i="1"/>
  <c r="W36" i="1"/>
  <c r="W34" i="1"/>
  <c r="W32" i="1"/>
  <c r="W30" i="1"/>
  <c r="W28" i="1"/>
  <c r="W39" i="1"/>
  <c r="W37" i="1"/>
  <c r="W35" i="1"/>
  <c r="W33" i="1"/>
  <c r="W31" i="1"/>
  <c r="W29" i="1"/>
  <c r="M31" i="1"/>
  <c r="Q39" i="1"/>
  <c r="Q37" i="1"/>
  <c r="Q35" i="1"/>
  <c r="Q33" i="1"/>
  <c r="Q29" i="1"/>
  <c r="Q38" i="1"/>
  <c r="Q34" i="1"/>
  <c r="Q30" i="1"/>
  <c r="Q31" i="1"/>
  <c r="Y39" i="1"/>
  <c r="Y37" i="1"/>
  <c r="Y35" i="1"/>
  <c r="Y33" i="1"/>
  <c r="Y38" i="1"/>
  <c r="Y34" i="1"/>
  <c r="Y31" i="1"/>
  <c r="Y28" i="1"/>
  <c r="Y40" i="1"/>
  <c r="Y36" i="1"/>
  <c r="Y32" i="1"/>
  <c r="Y29" i="1"/>
  <c r="Q36" i="1"/>
  <c r="S39" i="1"/>
  <c r="S37" i="1"/>
  <c r="S35" i="1"/>
  <c r="S33" i="1"/>
  <c r="S31" i="1"/>
  <c r="S29" i="1"/>
  <c r="S40" i="1"/>
  <c r="S38" i="1"/>
  <c r="S36" i="1"/>
  <c r="S34" i="1"/>
  <c r="S32" i="1"/>
  <c r="S30" i="1"/>
  <c r="S28" i="1"/>
  <c r="U40" i="1"/>
  <c r="Q28" i="1"/>
  <c r="Y30" i="1"/>
  <c r="Q32" i="1"/>
  <c r="Q40" i="1"/>
  <c r="Y47" i="5" l="1"/>
  <c r="O53" i="5"/>
  <c r="Q53" i="5"/>
  <c r="W36" i="5"/>
  <c r="Y35" i="5"/>
  <c r="W39" i="5"/>
  <c r="Y37" i="5"/>
  <c r="W33" i="5"/>
  <c r="W35" i="5"/>
  <c r="Y34" i="5"/>
  <c r="Y38" i="5"/>
  <c r="Y33" i="5"/>
  <c r="W45" i="5"/>
  <c r="Q36" i="5"/>
  <c r="G28" i="5"/>
  <c r="S33" i="5"/>
  <c r="Q38" i="5"/>
  <c r="U36" i="5"/>
  <c r="Q35" i="5"/>
  <c r="U37" i="5"/>
  <c r="S35" i="5"/>
  <c r="U33" i="5"/>
  <c r="S36" i="5"/>
  <c r="Q34" i="5"/>
  <c r="U35" i="5"/>
  <c r="Q37" i="5"/>
  <c r="S34" i="5"/>
  <c r="Q33" i="5"/>
  <c r="Y52" i="5"/>
  <c r="Y46" i="5"/>
  <c r="Y48" i="5"/>
  <c r="Y44" i="5"/>
  <c r="H23" i="5"/>
  <c r="I23" i="5" s="1"/>
  <c r="H38" i="5"/>
  <c r="I38" i="5" s="1"/>
  <c r="W37" i="5"/>
  <c r="O46" i="5"/>
  <c r="S47" i="5"/>
  <c r="O47" i="5"/>
  <c r="H48" i="5"/>
  <c r="H32" i="5"/>
  <c r="H22" i="5"/>
  <c r="H19" i="5"/>
  <c r="H37" i="5"/>
  <c r="I37" i="5" s="1"/>
  <c r="Q46" i="5"/>
  <c r="H26" i="5"/>
  <c r="I26" i="5" s="1"/>
  <c r="H36" i="5"/>
  <c r="I36" i="5" s="1"/>
  <c r="H12" i="5"/>
  <c r="I12" i="5" s="1"/>
  <c r="H25" i="5"/>
  <c r="H18" i="5"/>
  <c r="I18" i="5" s="1"/>
  <c r="H35" i="5"/>
  <c r="H17" i="5"/>
  <c r="H39" i="5"/>
  <c r="I39" i="5" s="1"/>
  <c r="H21" i="5"/>
  <c r="I21" i="5" s="1"/>
  <c r="H29" i="5"/>
  <c r="H27" i="5"/>
  <c r="I27" i="5" s="1"/>
  <c r="H34" i="5"/>
  <c r="I34" i="5" s="1"/>
  <c r="H33" i="5"/>
  <c r="H14" i="5"/>
  <c r="I14" i="5" s="1"/>
  <c r="H20" i="5"/>
  <c r="I20" i="5" s="1"/>
  <c r="H42" i="5"/>
  <c r="I42" i="5" s="1"/>
  <c r="H24" i="5"/>
  <c r="I24" i="5" s="1"/>
  <c r="H47" i="5"/>
  <c r="H52" i="5"/>
  <c r="H44" i="5"/>
  <c r="H31" i="5"/>
  <c r="I31" i="5" s="1"/>
  <c r="H15" i="5"/>
  <c r="I15" i="5" s="1"/>
  <c r="H16" i="5"/>
  <c r="H30" i="5"/>
  <c r="H13" i="5"/>
  <c r="I13" i="5" s="1"/>
  <c r="H28" i="5"/>
  <c r="H49" i="5"/>
  <c r="H45" i="5"/>
  <c r="W54" i="5"/>
  <c r="H54" i="5"/>
  <c r="W47" i="5"/>
  <c r="H46" i="5"/>
  <c r="W53" i="5"/>
  <c r="H53" i="5"/>
  <c r="W50" i="5"/>
  <c r="H50" i="5"/>
  <c r="I50" i="5" s="1"/>
  <c r="H51" i="5"/>
  <c r="S46" i="5"/>
  <c r="Q47" i="5"/>
  <c r="W46" i="5"/>
  <c r="Y49" i="5"/>
  <c r="AO28" i="5"/>
  <c r="G16" i="5"/>
  <c r="AO16" i="5"/>
  <c r="W48" i="5"/>
  <c r="Y51" i="5"/>
  <c r="O38" i="5"/>
  <c r="Y11" i="5"/>
  <c r="W49" i="5"/>
  <c r="Y12" i="5"/>
  <c r="W44" i="5"/>
  <c r="W52" i="5"/>
  <c r="S38" i="5"/>
  <c r="O49" i="5"/>
  <c r="Q49" i="5"/>
  <c r="Q48" i="5"/>
  <c r="S49" i="5"/>
  <c r="O44" i="5"/>
  <c r="M18" i="5"/>
  <c r="M14" i="5"/>
  <c r="O48" i="5"/>
  <c r="O11" i="5"/>
  <c r="Q44" i="5"/>
  <c r="S44" i="5"/>
  <c r="O37" i="5"/>
  <c r="S48" i="5"/>
  <c r="O36" i="1"/>
  <c r="O38" i="1"/>
  <c r="O33" i="1"/>
  <c r="O32" i="1"/>
  <c r="O34" i="1"/>
  <c r="O35" i="1"/>
  <c r="O31" i="1"/>
  <c r="O37" i="1"/>
  <c r="O27" i="1"/>
  <c r="O29" i="1"/>
  <c r="O28" i="1"/>
  <c r="O30" i="1"/>
  <c r="S42" i="5"/>
  <c r="S31" i="5"/>
  <c r="U48" i="5"/>
  <c r="U53" i="5"/>
  <c r="U38" i="5"/>
  <c r="U50" i="5"/>
  <c r="U49" i="5"/>
  <c r="U47" i="5"/>
  <c r="U46" i="5"/>
  <c r="U54" i="5"/>
  <c r="U52" i="5"/>
  <c r="U44" i="5"/>
  <c r="U33" i="1"/>
  <c r="U28" i="1"/>
  <c r="U37" i="1"/>
  <c r="U34" i="1"/>
  <c r="U32" i="1"/>
  <c r="U36" i="1"/>
  <c r="U29" i="1"/>
  <c r="U31" i="1"/>
  <c r="U30" i="1"/>
  <c r="U38" i="1"/>
  <c r="U35" i="1"/>
  <c r="O19" i="5"/>
  <c r="S32" i="5"/>
  <c r="S45" i="5"/>
  <c r="Q45" i="5"/>
  <c r="O45" i="5"/>
  <c r="O39" i="5"/>
  <c r="AO14" i="5"/>
  <c r="M47" i="5"/>
  <c r="AO51" i="5"/>
  <c r="M50" i="5"/>
  <c r="AO56" i="5"/>
  <c r="M54" i="5"/>
  <c r="AO53" i="5"/>
  <c r="M44" i="5"/>
  <c r="AO46" i="5"/>
  <c r="M46" i="5"/>
  <c r="AO50" i="5"/>
  <c r="M38" i="5"/>
  <c r="AO48" i="5"/>
  <c r="M37" i="5"/>
  <c r="AO44" i="5"/>
  <c r="M53" i="5"/>
  <c r="AO52" i="5"/>
  <c r="AO45" i="5"/>
  <c r="M25" i="5"/>
  <c r="AO49" i="5"/>
  <c r="M26" i="5"/>
  <c r="G26" i="5" s="1"/>
  <c r="AO47" i="5"/>
  <c r="O32" i="5"/>
  <c r="M24" i="5"/>
  <c r="W51" i="5"/>
  <c r="U32" i="5"/>
  <c r="U45" i="5"/>
  <c r="U39" i="5"/>
  <c r="S51" i="5"/>
  <c r="S52" i="5"/>
  <c r="O34" i="5"/>
  <c r="O42" i="5"/>
  <c r="U31" i="5"/>
  <c r="U42" i="5"/>
  <c r="U51" i="5"/>
  <c r="S39" i="5"/>
  <c r="Q32" i="5"/>
  <c r="Q31" i="5"/>
  <c r="Q39" i="5"/>
  <c r="Q51" i="5"/>
  <c r="Q52" i="5"/>
  <c r="Q42" i="5"/>
  <c r="O33" i="5"/>
  <c r="O35" i="5"/>
  <c r="O51" i="5"/>
  <c r="O31" i="5"/>
  <c r="O52" i="5"/>
  <c r="O36" i="5"/>
  <c r="M12" i="5"/>
  <c r="M23" i="5"/>
  <c r="M29" i="5"/>
  <c r="AO22" i="5"/>
  <c r="AO21" i="5"/>
  <c r="M27" i="5"/>
  <c r="G27" i="5" s="1"/>
  <c r="M52" i="5"/>
  <c r="AO35" i="5"/>
  <c r="AP35" i="5" s="1"/>
  <c r="AO38" i="5"/>
  <c r="AP38" i="5" s="1"/>
  <c r="AO42" i="5"/>
  <c r="AP42" i="5" s="1"/>
  <c r="M48" i="5"/>
  <c r="AO15" i="5"/>
  <c r="M30" i="5"/>
  <c r="AO23" i="5"/>
  <c r="M35" i="5"/>
  <c r="AO26" i="5"/>
  <c r="J26" i="5" s="1"/>
  <c r="M34" i="5"/>
  <c r="AO25" i="5"/>
  <c r="M45" i="5"/>
  <c r="AO36" i="5"/>
  <c r="AP36" i="5" s="1"/>
  <c r="K37" i="5" s="1"/>
  <c r="M19" i="5"/>
  <c r="M49" i="5"/>
  <c r="AO43" i="5"/>
  <c r="AP43" i="5" s="1"/>
  <c r="M13" i="5"/>
  <c r="AO12" i="5"/>
  <c r="M36" i="5"/>
  <c r="AO27" i="5"/>
  <c r="J27" i="5" s="1"/>
  <c r="M31" i="5"/>
  <c r="AO30" i="5"/>
  <c r="AO24" i="5"/>
  <c r="M33" i="5"/>
  <c r="M20" i="5"/>
  <c r="AO39" i="5"/>
  <c r="AP39" i="5" s="1"/>
  <c r="AO31" i="5"/>
  <c r="AO33" i="5"/>
  <c r="AP33" i="5" s="1"/>
  <c r="M51" i="5"/>
  <c r="AO13" i="5"/>
  <c r="AO17" i="5"/>
  <c r="M17" i="5"/>
  <c r="M22" i="5"/>
  <c r="AO19" i="5"/>
  <c r="AO18" i="5"/>
  <c r="M21" i="5"/>
  <c r="AO29" i="5"/>
  <c r="M39" i="5"/>
  <c r="M42" i="5"/>
  <c r="AO32" i="5"/>
  <c r="M32" i="5"/>
  <c r="AO34" i="5"/>
  <c r="AP34" i="5" s="1"/>
  <c r="AO37" i="5"/>
  <c r="AP37" i="5" s="1"/>
  <c r="AO20" i="5"/>
  <c r="M34" i="1"/>
  <c r="M37" i="1"/>
  <c r="M35" i="1"/>
  <c r="M36" i="1"/>
  <c r="M33" i="1"/>
  <c r="M28" i="1"/>
  <c r="M39" i="1"/>
  <c r="M38" i="1"/>
  <c r="M30" i="1"/>
  <c r="M29" i="1"/>
  <c r="M32" i="1"/>
  <c r="M40" i="1"/>
  <c r="M27" i="1"/>
  <c r="I54" i="5" l="1"/>
  <c r="I45" i="5"/>
  <c r="I48" i="5"/>
  <c r="I49" i="5"/>
  <c r="I53" i="5"/>
  <c r="I47" i="5"/>
  <c r="I44" i="5"/>
  <c r="I51" i="5"/>
  <c r="I46" i="5"/>
  <c r="I52" i="5"/>
  <c r="AP28" i="5"/>
  <c r="K28" i="5" s="1"/>
  <c r="J28" i="5"/>
  <c r="AP16" i="5"/>
  <c r="K16" i="5" s="1"/>
  <c r="J16" i="5"/>
  <c r="J30" i="1"/>
  <c r="G15" i="5"/>
  <c r="J27" i="1"/>
  <c r="J34" i="1"/>
  <c r="G18" i="5"/>
  <c r="J35" i="1"/>
  <c r="J31" i="1"/>
  <c r="J29" i="1"/>
  <c r="J38" i="1"/>
  <c r="J15" i="5"/>
  <c r="J28" i="1"/>
  <c r="J37" i="1"/>
  <c r="J32" i="1"/>
  <c r="J33" i="1"/>
  <c r="G39" i="1"/>
  <c r="J39" i="1"/>
  <c r="G40" i="1"/>
  <c r="J40" i="1"/>
  <c r="G36" i="1"/>
  <c r="J36" i="1"/>
  <c r="G38" i="1"/>
  <c r="G37" i="1"/>
  <c r="G53" i="5"/>
  <c r="G54" i="5"/>
  <c r="G25" i="5"/>
  <c r="G38" i="5"/>
  <c r="G49" i="5"/>
  <c r="G46" i="5"/>
  <c r="G50" i="5"/>
  <c r="G47" i="5"/>
  <c r="G33" i="1"/>
  <c r="G13" i="5"/>
  <c r="G48" i="5"/>
  <c r="G12" i="5"/>
  <c r="G30" i="1"/>
  <c r="G27" i="1"/>
  <c r="G31" i="1"/>
  <c r="G32" i="1"/>
  <c r="G14" i="1"/>
  <c r="G19" i="1"/>
  <c r="G12" i="1"/>
  <c r="G20" i="1"/>
  <c r="G14" i="5"/>
  <c r="G37" i="5"/>
  <c r="G44" i="5"/>
  <c r="G17" i="5"/>
  <c r="G28" i="1"/>
  <c r="G21" i="1"/>
  <c r="G35" i="1"/>
  <c r="G34" i="1"/>
  <c r="G29" i="1"/>
  <c r="AP14" i="5"/>
  <c r="G20" i="5"/>
  <c r="AP52" i="5"/>
  <c r="J53" i="5"/>
  <c r="AP50" i="5"/>
  <c r="J46" i="5"/>
  <c r="J44" i="5"/>
  <c r="AP46" i="5"/>
  <c r="AP49" i="5"/>
  <c r="J25" i="5"/>
  <c r="AP45" i="5"/>
  <c r="J50" i="5"/>
  <c r="AP56" i="5"/>
  <c r="AP51" i="5"/>
  <c r="J47" i="5"/>
  <c r="AP47" i="5"/>
  <c r="AP44" i="5"/>
  <c r="J37" i="5"/>
  <c r="AP48" i="5"/>
  <c r="K38" i="5" s="1"/>
  <c r="J38" i="5"/>
  <c r="AP53" i="5"/>
  <c r="J54" i="5"/>
  <c r="G24" i="5"/>
  <c r="G34" i="5"/>
  <c r="G39" i="5"/>
  <c r="G45" i="5"/>
  <c r="G30" i="5"/>
  <c r="G43" i="5"/>
  <c r="G22" i="5"/>
  <c r="G23" i="5"/>
  <c r="G36" i="5"/>
  <c r="G19" i="5"/>
  <c r="G32" i="5"/>
  <c r="G33" i="5"/>
  <c r="G35" i="5"/>
  <c r="G42" i="5"/>
  <c r="G51" i="5"/>
  <c r="G52" i="5"/>
  <c r="G21" i="5"/>
  <c r="G31" i="5"/>
  <c r="G29" i="5"/>
  <c r="AP32" i="5"/>
  <c r="J42" i="5"/>
  <c r="J17" i="5"/>
  <c r="J20" i="5"/>
  <c r="J19" i="5"/>
  <c r="AP25" i="5"/>
  <c r="J34" i="5"/>
  <c r="J32" i="5"/>
  <c r="AP29" i="5"/>
  <c r="J39" i="5"/>
  <c r="J21" i="5"/>
  <c r="AP18" i="5"/>
  <c r="J49" i="5"/>
  <c r="AP19" i="5"/>
  <c r="J22" i="5"/>
  <c r="J18" i="5"/>
  <c r="AP17" i="5"/>
  <c r="J33" i="5"/>
  <c r="AP24" i="5"/>
  <c r="AP15" i="5"/>
  <c r="AP21" i="5"/>
  <c r="J12" i="5"/>
  <c r="J24" i="5"/>
  <c r="AP20" i="5"/>
  <c r="J14" i="5"/>
  <c r="AP13" i="5"/>
  <c r="J51" i="5"/>
  <c r="AP31" i="5"/>
  <c r="J31" i="5"/>
  <c r="AP30" i="5"/>
  <c r="J36" i="5"/>
  <c r="AP27" i="5"/>
  <c r="K27" i="5" s="1"/>
  <c r="J13" i="5"/>
  <c r="AP12" i="5"/>
  <c r="J45" i="5"/>
  <c r="AP26" i="5"/>
  <c r="K26" i="5" s="1"/>
  <c r="J35" i="5"/>
  <c r="AP23" i="5"/>
  <c r="J30" i="5"/>
  <c r="J48" i="5"/>
  <c r="J52" i="5"/>
  <c r="AP22" i="5"/>
  <c r="J29" i="5"/>
  <c r="J23" i="5"/>
  <c r="K47" i="5" l="1"/>
  <c r="K14" i="5"/>
  <c r="K25" i="5"/>
  <c r="K44" i="5"/>
  <c r="K18" i="5"/>
  <c r="K13" i="5"/>
  <c r="K17" i="5"/>
  <c r="K12" i="5"/>
  <c r="K15" i="5"/>
  <c r="K30" i="5"/>
  <c r="K24" i="5"/>
  <c r="K29" i="5"/>
  <c r="K21" i="5"/>
  <c r="K34" i="5"/>
  <c r="K23" i="5"/>
  <c r="K22" i="5"/>
  <c r="K33" i="5"/>
  <c r="K35" i="5"/>
  <c r="K36" i="5"/>
  <c r="K31" i="5"/>
  <c r="K39" i="5"/>
  <c r="K32" i="5" l="1"/>
  <c r="K52" i="5"/>
  <c r="K45" i="5"/>
  <c r="K19" i="5"/>
  <c r="K48" i="5"/>
  <c r="K51" i="5"/>
  <c r="K42" i="5"/>
  <c r="K20" i="5"/>
  <c r="AL13" i="1"/>
  <c r="AL22" i="1"/>
  <c r="AL18" i="1"/>
  <c r="AL17" i="1"/>
  <c r="AL16" i="1"/>
  <c r="U18" i="1" l="1"/>
  <c r="U17" i="1"/>
  <c r="U22" i="1"/>
  <c r="U13" i="1"/>
  <c r="H16" i="1"/>
  <c r="U16" i="1"/>
  <c r="G16" i="1" s="1"/>
  <c r="AL15" i="1"/>
  <c r="AP13" i="1"/>
  <c r="AQ13" i="1" s="1"/>
  <c r="H13" i="1"/>
  <c r="H22" i="1"/>
  <c r="AP22" i="1"/>
  <c r="AQ22" i="1" s="1"/>
  <c r="H17" i="1"/>
  <c r="AP17" i="1"/>
  <c r="AQ17" i="1" s="1"/>
  <c r="AP18" i="1"/>
  <c r="AQ18" i="1" s="1"/>
  <c r="H18" i="1"/>
  <c r="AP16" i="1"/>
  <c r="AQ16" i="1" s="1"/>
  <c r="G13" i="1"/>
  <c r="H15" i="1" l="1"/>
  <c r="I15" i="1" s="1"/>
  <c r="U15" i="1"/>
  <c r="I25" i="1"/>
  <c r="J16" i="1"/>
  <c r="AP15" i="1"/>
  <c r="AQ15" i="1" s="1"/>
  <c r="J13" i="1"/>
  <c r="G17" i="1"/>
  <c r="J17" i="1"/>
  <c r="J18" i="1"/>
  <c r="G18" i="1"/>
  <c r="J22" i="1"/>
  <c r="G22" i="1"/>
  <c r="I22" i="1" l="1"/>
  <c r="I20" i="1"/>
  <c r="I21" i="1"/>
  <c r="I23" i="1"/>
  <c r="I14" i="1"/>
  <c r="I17" i="1"/>
  <c r="I19" i="1"/>
  <c r="I13" i="1"/>
  <c r="I12" i="1"/>
  <c r="I16" i="1"/>
  <c r="I18" i="1"/>
  <c r="G15" i="1"/>
  <c r="J15" i="1"/>
  <c r="AG11" i="5"/>
  <c r="H11" i="5" s="1"/>
  <c r="I32" i="5" l="1"/>
  <c r="I33" i="5"/>
  <c r="I17" i="5"/>
  <c r="I22" i="5"/>
  <c r="I28" i="5"/>
  <c r="I35" i="5"/>
  <c r="I16" i="5"/>
  <c r="I19" i="5"/>
  <c r="I11" i="5"/>
  <c r="I29" i="5"/>
  <c r="I30" i="5"/>
  <c r="I25" i="5"/>
  <c r="AO11" i="5"/>
  <c r="J11" i="5" s="1"/>
  <c r="M11" i="5"/>
  <c r="G11" i="5" s="1"/>
  <c r="AP11" i="5" l="1"/>
  <c r="K11" i="5" s="1"/>
</calcChain>
</file>

<file path=xl/sharedStrings.xml><?xml version="1.0" encoding="utf-8"?>
<sst xmlns="http://schemas.openxmlformats.org/spreadsheetml/2006/main" count="939" uniqueCount="243">
  <si>
    <t>SHOOT VENUE</t>
  </si>
  <si>
    <t>SHOOT :</t>
  </si>
  <si>
    <t>1W</t>
  </si>
  <si>
    <t>2W</t>
  </si>
  <si>
    <t>3W</t>
  </si>
  <si>
    <t>4W</t>
  </si>
  <si>
    <t>5W</t>
  </si>
  <si>
    <t>6W</t>
  </si>
  <si>
    <t>7W</t>
  </si>
  <si>
    <t>8W</t>
  </si>
  <si>
    <t>TOTAL</t>
  </si>
  <si>
    <t>AVERAGE</t>
  </si>
  <si>
    <t>TOTAL PTS</t>
  </si>
  <si>
    <t>POSITION</t>
  </si>
  <si>
    <t xml:space="preserve">              HIGHEST SCORE</t>
  </si>
  <si>
    <t>HIGHEST SCORE</t>
  </si>
  <si>
    <t>SHOOTS</t>
  </si>
  <si>
    <t>% FOR</t>
  </si>
  <si>
    <t>NAME</t>
  </si>
  <si>
    <t>BFTA NO</t>
  </si>
  <si>
    <t>CLUB</t>
  </si>
  <si>
    <t>BEST OF</t>
  </si>
  <si>
    <t>IN</t>
  </si>
  <si>
    <t>SC</t>
  </si>
  <si>
    <t>PTS</t>
  </si>
  <si>
    <t>%</t>
  </si>
  <si>
    <t>ENTERED</t>
  </si>
  <si>
    <t>SEASON</t>
  </si>
  <si>
    <t>POINTS</t>
  </si>
  <si>
    <t>SERIES</t>
  </si>
  <si>
    <t>ATTENDED</t>
  </si>
  <si>
    <t>Shoot</t>
  </si>
  <si>
    <t>QUARRY</t>
  </si>
  <si>
    <t>NELSON</t>
  </si>
  <si>
    <t>TONDU</t>
  </si>
  <si>
    <t>B/GWENT</t>
  </si>
  <si>
    <t>OAKTREE</t>
  </si>
  <si>
    <t>CASTLETON</t>
  </si>
  <si>
    <t>ROLLING 14</t>
  </si>
  <si>
    <t>GRADE</t>
  </si>
  <si>
    <t>Count</t>
  </si>
  <si>
    <t>AA</t>
  </si>
  <si>
    <t>A</t>
  </si>
  <si>
    <t>B</t>
  </si>
  <si>
    <t>W1</t>
  </si>
  <si>
    <t>W2</t>
  </si>
  <si>
    <t>W3</t>
  </si>
  <si>
    <t>W4</t>
  </si>
  <si>
    <t>W5</t>
  </si>
  <si>
    <t>W6</t>
  </si>
  <si>
    <t>W7</t>
  </si>
  <si>
    <t>S1</t>
  </si>
  <si>
    <t>S2</t>
  </si>
  <si>
    <t>S3</t>
  </si>
  <si>
    <t>S4</t>
  </si>
  <si>
    <t>S5</t>
  </si>
  <si>
    <t>S6</t>
  </si>
  <si>
    <t>S7</t>
  </si>
  <si>
    <t>ROLLING</t>
  </si>
  <si>
    <t>LAMPETER</t>
  </si>
  <si>
    <t>C</t>
  </si>
  <si>
    <t>BASSETT</t>
  </si>
  <si>
    <t>MARK</t>
  </si>
  <si>
    <t>FALCONER</t>
  </si>
  <si>
    <t>DORIAN</t>
  </si>
  <si>
    <t>SIMON</t>
  </si>
  <si>
    <t>HARRIS</t>
  </si>
  <si>
    <t>JACK</t>
  </si>
  <si>
    <t>PETER</t>
  </si>
  <si>
    <t>JACOB</t>
  </si>
  <si>
    <t>JONES</t>
  </si>
  <si>
    <t>RICHARD</t>
  </si>
  <si>
    <t>GARETH</t>
  </si>
  <si>
    <t>BEAUGIE</t>
  </si>
  <si>
    <t>JAMES</t>
  </si>
  <si>
    <t>SUMMERS</t>
  </si>
  <si>
    <t>GARY</t>
  </si>
  <si>
    <t>STEVE</t>
  </si>
  <si>
    <t>CRAIG</t>
  </si>
  <si>
    <t>JASON</t>
  </si>
  <si>
    <t>MARTIN</t>
  </si>
  <si>
    <t>DAVE</t>
  </si>
  <si>
    <t>NIGEL</t>
  </si>
  <si>
    <t>DAVID</t>
  </si>
  <si>
    <t>DAN</t>
  </si>
  <si>
    <t>BRIAN</t>
  </si>
  <si>
    <t>KEVIN</t>
  </si>
  <si>
    <t>JOHN</t>
  </si>
  <si>
    <t>MARSH</t>
  </si>
  <si>
    <t>MORGAN</t>
  </si>
  <si>
    <t>NEIL</t>
  </si>
  <si>
    <t>RUSSELL</t>
  </si>
  <si>
    <t>CLIVE</t>
  </si>
  <si>
    <t>DAVIES</t>
  </si>
  <si>
    <t>DAVIS</t>
  </si>
  <si>
    <t>GAGE</t>
  </si>
  <si>
    <t>GOOCH</t>
  </si>
  <si>
    <t>HAYMAN</t>
  </si>
  <si>
    <t>HICKS</t>
  </si>
  <si>
    <t>HORROCKS</t>
  </si>
  <si>
    <t>WILLIAMS</t>
  </si>
  <si>
    <t>COOPER</t>
  </si>
  <si>
    <t>EASTERBROOK</t>
  </si>
  <si>
    <t>JENKINS</t>
  </si>
  <si>
    <t>MORTLOCK</t>
  </si>
  <si>
    <t>O'CALLAGHAN</t>
  </si>
  <si>
    <t>CLARK</t>
  </si>
  <si>
    <t>LEN</t>
  </si>
  <si>
    <t>GRIFFITHS</t>
  </si>
  <si>
    <t>GEMMA</t>
  </si>
  <si>
    <t>WILDING</t>
  </si>
  <si>
    <t>BOWEN</t>
  </si>
  <si>
    <t>JAMIE</t>
  </si>
  <si>
    <t>WAYNE</t>
  </si>
  <si>
    <t>SEALEY</t>
  </si>
  <si>
    <t>EXARCHOS</t>
  </si>
  <si>
    <t>HERBIE</t>
  </si>
  <si>
    <t>KOCIOMBAS</t>
  </si>
  <si>
    <t>THOMAS</t>
  </si>
  <si>
    <t>VON DE STIEN</t>
  </si>
  <si>
    <t>VINCE</t>
  </si>
  <si>
    <t>ANDREW</t>
  </si>
  <si>
    <t>TONY</t>
  </si>
  <si>
    <t>ANDY</t>
  </si>
  <si>
    <t>ANNETTE</t>
  </si>
  <si>
    <t>LAND</t>
  </si>
  <si>
    <t>JOHNSTON</t>
  </si>
  <si>
    <t>ANTHONY</t>
  </si>
  <si>
    <t>CHRIS</t>
  </si>
  <si>
    <t>LEWIS</t>
  </si>
  <si>
    <t>STUART</t>
  </si>
  <si>
    <t>GWYNNE</t>
  </si>
  <si>
    <t>ROBINSON</t>
  </si>
  <si>
    <t>KEN</t>
  </si>
  <si>
    <t>AMANDA</t>
  </si>
  <si>
    <t>SMITH</t>
  </si>
  <si>
    <t>BARRY</t>
  </si>
  <si>
    <t>BERNARD</t>
  </si>
  <si>
    <t>WILLIS</t>
  </si>
  <si>
    <t>BURFORD</t>
  </si>
  <si>
    <t>BURGESS</t>
  </si>
  <si>
    <t>FOURACRES</t>
  </si>
  <si>
    <t>POULTER</t>
  </si>
  <si>
    <t>GILLIAN</t>
  </si>
  <si>
    <t>SHEPHARD</t>
  </si>
  <si>
    <t>McCARTHY</t>
  </si>
  <si>
    <t>CHRISTOPHER</t>
  </si>
  <si>
    <t>WITHERS</t>
  </si>
  <si>
    <t>GORDON</t>
  </si>
  <si>
    <t>McKINNON</t>
  </si>
  <si>
    <t>POTHCARY</t>
  </si>
  <si>
    <t>SOTIRIS</t>
  </si>
  <si>
    <t>CHUBB</t>
  </si>
  <si>
    <t>OWEN</t>
  </si>
  <si>
    <t>VODDEN</t>
  </si>
  <si>
    <t>SURNAME</t>
  </si>
  <si>
    <t>FORENAME</t>
  </si>
  <si>
    <t xml:space="preserve">  AA Class</t>
  </si>
  <si>
    <t>A Class</t>
  </si>
  <si>
    <t>B Class</t>
  </si>
  <si>
    <t>Piston Class</t>
  </si>
  <si>
    <t>4 SHOOTS</t>
  </si>
  <si>
    <t>KOSTROMIN</t>
  </si>
  <si>
    <t>JULIAN</t>
  </si>
  <si>
    <t>GAVIN</t>
  </si>
  <si>
    <t>TYLA</t>
  </si>
  <si>
    <t>JARMAN</t>
  </si>
  <si>
    <t>ADRIAN</t>
  </si>
  <si>
    <t xml:space="preserve">  WINTER SERIES 2023-24</t>
  </si>
  <si>
    <t>GRAND</t>
  </si>
  <si>
    <t>SLAM</t>
  </si>
  <si>
    <t>QUALIFIER</t>
  </si>
  <si>
    <t>SQUIRES</t>
  </si>
  <si>
    <t>ROWLES</t>
  </si>
  <si>
    <t>COLIN</t>
  </si>
  <si>
    <t>GOULD</t>
  </si>
  <si>
    <t>TOM</t>
  </si>
  <si>
    <t>UNDERWOOD</t>
  </si>
  <si>
    <t>MIKE</t>
  </si>
  <si>
    <t>JOHNSON</t>
  </si>
  <si>
    <t>YEO</t>
  </si>
  <si>
    <t>IAN</t>
  </si>
  <si>
    <t>HEAD</t>
  </si>
  <si>
    <t>SWEFTA</t>
  </si>
  <si>
    <t>JEFFERIS</t>
  </si>
  <si>
    <t>RALPH</t>
  </si>
  <si>
    <t>CUNVIN</t>
  </si>
  <si>
    <t>BUTLER</t>
  </si>
  <si>
    <t>BRESSINGTON</t>
  </si>
  <si>
    <t>GEORGE</t>
  </si>
  <si>
    <t xml:space="preserve">GRADE BANDS: AA +87%, A 72-87%, B 55-72%, C less than 55% </t>
  </si>
  <si>
    <t>Qualifier</t>
  </si>
  <si>
    <t xml:space="preserve"> Piston</t>
  </si>
  <si>
    <t>JAC</t>
  </si>
  <si>
    <t>DODD</t>
  </si>
  <si>
    <t xml:space="preserve">SMITH </t>
  </si>
  <si>
    <t>MFTA</t>
  </si>
  <si>
    <t>RHUN</t>
  </si>
  <si>
    <t>?</t>
  </si>
  <si>
    <t>JACKIE</t>
  </si>
  <si>
    <t>CROSSFIELD</t>
  </si>
  <si>
    <t xml:space="preserve">  WINTER SERIES 2024-25</t>
  </si>
  <si>
    <t>WAFTA ROLLING 12 GRADING LIST September 2024</t>
  </si>
  <si>
    <t>SION</t>
  </si>
  <si>
    <t>TANNER</t>
  </si>
  <si>
    <t>SCOTT</t>
  </si>
  <si>
    <t>CU</t>
  </si>
  <si>
    <t xml:space="preserve">  SUMMER SERIES 2025</t>
  </si>
  <si>
    <t xml:space="preserve">  QUARRY</t>
  </si>
  <si>
    <t xml:space="preserve"> CASTLETON</t>
  </si>
  <si>
    <t xml:space="preserve">  TONDU</t>
  </si>
  <si>
    <t xml:space="preserve">  OAKTREE</t>
  </si>
  <si>
    <t>C Class + Ungraded</t>
  </si>
  <si>
    <t>DANIELA</t>
  </si>
  <si>
    <t>WILLIAMS-DEFREITAS</t>
  </si>
  <si>
    <t>EDWARDS</t>
  </si>
  <si>
    <t>STEPHEN</t>
  </si>
  <si>
    <t>SHEPPHARD</t>
  </si>
  <si>
    <t>PHIL</t>
  </si>
  <si>
    <t>STICK CLASS</t>
  </si>
  <si>
    <t>HAYES</t>
  </si>
  <si>
    <t>NEVILLE</t>
  </si>
  <si>
    <t>WAFTA Grading - Winter Series 2025-26</t>
  </si>
  <si>
    <t xml:space="preserve">        SUMMER SERIES 2024</t>
  </si>
  <si>
    <t xml:space="preserve">      WINTER  2025-26</t>
  </si>
  <si>
    <t>PORTHCARY</t>
  </si>
  <si>
    <t>2025-26</t>
  </si>
  <si>
    <t xml:space="preserve">          WINTER SERIES</t>
  </si>
  <si>
    <r>
      <rPr>
        <b/>
        <sz val="24"/>
        <rFont val="Arial"/>
        <family val="2"/>
      </rPr>
      <t>OPEN</t>
    </r>
    <r>
      <rPr>
        <b/>
        <sz val="20"/>
        <rFont val="Arial"/>
        <family val="2"/>
      </rPr>
      <t xml:space="preserve"> CLASS WINTER SERIES </t>
    </r>
  </si>
  <si>
    <t>GRAND SLAM</t>
  </si>
  <si>
    <t xml:space="preserve">  NELSON</t>
  </si>
  <si>
    <t xml:space="preserve">  B/GWENT</t>
  </si>
  <si>
    <t>CHARMAN</t>
  </si>
  <si>
    <t>MICK</t>
  </si>
  <si>
    <t>KYLE</t>
  </si>
  <si>
    <t>SPENCER</t>
  </si>
  <si>
    <t>FORD</t>
  </si>
  <si>
    <t>DEREK</t>
  </si>
  <si>
    <t>FRANKLIN</t>
  </si>
  <si>
    <t>DUCHEY</t>
  </si>
  <si>
    <t>BEVAN</t>
  </si>
  <si>
    <t>WAY</t>
  </si>
  <si>
    <t>BYRON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</si>
</sst>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0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20"/>
      <name val="Arial"/>
      <family val="2"/>
    </font>
    <font>
      <b/>
      <sz val="28"/>
      <name val="Franklin Gothic Medium"/>
      <family val="2"/>
    </font>
    <font>
      <b/>
      <sz val="36"/>
      <name val="Franklin Gothic Medium"/>
      <family val="2"/>
    </font>
    <font>
      <sz val="22"/>
      <name val="Arial"/>
      <family val="2"/>
    </font>
    <font>
      <u/>
      <sz val="2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b/>
      <sz val="14"/>
      <color indexed="12"/>
      <name val="Arial"/>
      <family val="2"/>
    </font>
    <font>
      <b/>
      <sz val="14"/>
      <color indexed="10"/>
      <name val="Arial"/>
      <family val="2"/>
    </font>
    <font>
      <b/>
      <sz val="14"/>
      <color indexed="8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  <font>
      <b/>
      <sz val="24"/>
      <name val="Arial"/>
      <family val="2"/>
    </font>
    <font>
      <b/>
      <u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name val="Arial"/>
      <family val="2"/>
    </font>
    <font>
      <b/>
      <sz val="14"/>
      <color theme="0" tint="-4.9989318521683403E-2"/>
      <name val="Arial"/>
      <family val="2"/>
    </font>
    <font>
      <sz val="11"/>
      <color theme="0" tint="-4.9989318521683403E-2"/>
      <name val="Calibri"/>
      <family val="2"/>
      <scheme val="minor"/>
    </font>
    <font>
      <sz val="12"/>
      <color theme="0" tint="-4.9989318521683403E-2"/>
      <name val="Arial"/>
      <family val="2"/>
    </font>
    <font>
      <b/>
      <sz val="12"/>
      <name val="Arial Black"/>
      <family val="2"/>
    </font>
    <font>
      <sz val="12"/>
      <color theme="1"/>
      <name val="Arial"/>
      <family val="2"/>
    </font>
    <font>
      <b/>
      <sz val="14"/>
      <color theme="8" tint="-0.249977111117893"/>
      <name val="Arial"/>
      <family val="2"/>
    </font>
    <font>
      <sz val="12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sz val="14"/>
      <color theme="8" tint="-0.249977111117893"/>
      <name val="Arial"/>
      <family val="2"/>
    </font>
    <font>
      <b/>
      <sz val="12"/>
      <color theme="8" tint="-0.249977111117893"/>
      <name val="Arial"/>
      <family val="2"/>
    </font>
    <font>
      <sz val="11"/>
      <color theme="8" tint="-0.249977111117893"/>
      <name val="Arial"/>
      <family val="2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4"/>
      <color theme="1"/>
      <name val="Arial Black"/>
      <family val="2"/>
    </font>
    <font>
      <b/>
      <sz val="20"/>
      <name val="Franklin Gothic Medium"/>
      <family val="2"/>
    </font>
    <font>
      <sz val="20"/>
      <name val="Arial"/>
      <family val="2"/>
    </font>
    <font>
      <b/>
      <u/>
      <sz val="16"/>
      <color theme="1"/>
      <name val="Calibri"/>
      <family val="2"/>
      <scheme val="minor"/>
    </font>
    <font>
      <b/>
      <sz val="16"/>
      <color theme="1"/>
      <name val="Arial Nova Light"/>
      <family val="2"/>
    </font>
    <font>
      <b/>
      <u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5A5A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7" fillId="10" borderId="46" applyNumberFormat="0" applyAlignment="0" applyProtection="0"/>
  </cellStyleXfs>
  <cellXfs count="660">
    <xf numFmtId="0" fontId="0" fillId="0" borderId="0" xfId="0"/>
    <xf numFmtId="0" fontId="3" fillId="3" borderId="1" xfId="0" applyFont="1" applyFill="1" applyBorder="1" applyProtection="1">
      <protection locked="0"/>
    </xf>
    <xf numFmtId="0" fontId="3" fillId="3" borderId="2" xfId="0" applyFont="1" applyFill="1" applyBorder="1" applyProtection="1">
      <protection locked="0"/>
    </xf>
    <xf numFmtId="0" fontId="5" fillId="3" borderId="2" xfId="0" applyFont="1" applyFill="1" applyBorder="1" applyProtection="1">
      <protection locked="0"/>
    </xf>
    <xf numFmtId="0" fontId="0" fillId="3" borderId="0" xfId="0" applyFill="1"/>
    <xf numFmtId="0" fontId="3" fillId="3" borderId="3" xfId="0" applyFont="1" applyFill="1" applyBorder="1" applyProtection="1">
      <protection locked="0"/>
    </xf>
    <xf numFmtId="0" fontId="6" fillId="3" borderId="2" xfId="0" applyFont="1" applyFill="1" applyBorder="1"/>
    <xf numFmtId="0" fontId="7" fillId="3" borderId="2" xfId="0" applyFont="1" applyFill="1" applyBorder="1" applyProtection="1">
      <protection locked="0"/>
    </xf>
    <xf numFmtId="0" fontId="8" fillId="3" borderId="3" xfId="0" applyFont="1" applyFill="1" applyBorder="1" applyProtection="1">
      <protection locked="0"/>
    </xf>
    <xf numFmtId="0" fontId="9" fillId="3" borderId="4" xfId="0" applyFont="1" applyFill="1" applyBorder="1" applyAlignment="1" applyProtection="1">
      <alignment vertical="center"/>
      <protection locked="0"/>
    </xf>
    <xf numFmtId="0" fontId="10" fillId="3" borderId="5" xfId="0" applyFont="1" applyFill="1" applyBorder="1" applyProtection="1">
      <protection locked="0"/>
    </xf>
    <xf numFmtId="0" fontId="10" fillId="3" borderId="6" xfId="0" applyFont="1" applyFill="1" applyBorder="1" applyProtection="1">
      <protection locked="0"/>
    </xf>
    <xf numFmtId="0" fontId="3" fillId="4" borderId="7" xfId="0" applyFont="1" applyFill="1" applyBorder="1" applyProtection="1">
      <protection locked="0"/>
    </xf>
    <xf numFmtId="0" fontId="4" fillId="3" borderId="8" xfId="0" applyFont="1" applyFill="1" applyBorder="1" applyAlignment="1" applyProtection="1">
      <alignment vertical="top"/>
      <protection locked="0"/>
    </xf>
    <xf numFmtId="0" fontId="3" fillId="3" borderId="9" xfId="0" applyFont="1" applyFill="1" applyBorder="1" applyAlignment="1" applyProtection="1">
      <alignment vertical="top"/>
      <protection locked="0"/>
    </xf>
    <xf numFmtId="0" fontId="9" fillId="3" borderId="9" xfId="0" applyFont="1" applyFill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4" xfId="0" applyFill="1" applyBorder="1"/>
    <xf numFmtId="0" fontId="11" fillId="3" borderId="6" xfId="0" applyFont="1" applyFill="1" applyBorder="1"/>
    <xf numFmtId="0" fontId="9" fillId="3" borderId="5" xfId="0" applyFont="1" applyFill="1" applyBorder="1"/>
    <xf numFmtId="0" fontId="9" fillId="3" borderId="4" xfId="0" applyFont="1" applyFill="1" applyBorder="1" applyAlignment="1" applyProtection="1">
      <alignment horizontal="left"/>
      <protection locked="0"/>
    </xf>
    <xf numFmtId="0" fontId="9" fillId="3" borderId="5" xfId="0" applyFont="1" applyFill="1" applyBorder="1" applyAlignment="1" applyProtection="1">
      <alignment horizontal="left"/>
      <protection locked="0"/>
    </xf>
    <xf numFmtId="0" fontId="9" fillId="3" borderId="9" xfId="0" applyFont="1" applyFill="1" applyBorder="1" applyAlignment="1" applyProtection="1">
      <alignment horizontal="left"/>
      <protection locked="0"/>
    </xf>
    <xf numFmtId="0" fontId="9" fillId="3" borderId="10" xfId="0" applyFont="1" applyFill="1" applyBorder="1" applyAlignment="1" applyProtection="1">
      <alignment horizontal="left"/>
      <protection locked="0"/>
    </xf>
    <xf numFmtId="0" fontId="9" fillId="3" borderId="6" xfId="0" applyFont="1" applyFill="1" applyBorder="1" applyAlignment="1" applyProtection="1">
      <alignment horizontal="left"/>
      <protection locked="0"/>
    </xf>
    <xf numFmtId="0" fontId="9" fillId="4" borderId="7" xfId="0" applyFont="1" applyFill="1" applyBorder="1" applyAlignment="1" applyProtection="1">
      <alignment horizontal="center"/>
      <protection locked="0"/>
    </xf>
    <xf numFmtId="0" fontId="13" fillId="3" borderId="15" xfId="0" applyFont="1" applyFill="1" applyBorder="1" applyProtection="1">
      <protection locked="0"/>
    </xf>
    <xf numFmtId="0" fontId="9" fillId="3" borderId="16" xfId="0" applyFont="1" applyFill="1" applyBorder="1"/>
    <xf numFmtId="0" fontId="0" fillId="3" borderId="15" xfId="0" applyFill="1" applyBorder="1" applyProtection="1">
      <protection locked="0"/>
    </xf>
    <xf numFmtId="0" fontId="9" fillId="3" borderId="16" xfId="0" applyFont="1" applyFill="1" applyBorder="1" applyAlignment="1" applyProtection="1">
      <alignment horizontal="center"/>
      <protection locked="0"/>
    </xf>
    <xf numFmtId="0" fontId="13" fillId="3" borderId="16" xfId="0" applyFont="1" applyFill="1" applyBorder="1"/>
    <xf numFmtId="0" fontId="13" fillId="3" borderId="17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14" fillId="5" borderId="10" xfId="0" applyFont="1" applyFill="1" applyBorder="1"/>
    <xf numFmtId="0" fontId="9" fillId="5" borderId="4" xfId="0" applyFont="1" applyFill="1" applyBorder="1" applyProtection="1">
      <protection locked="0"/>
    </xf>
    <xf numFmtId="0" fontId="14" fillId="5" borderId="5" xfId="0" applyFont="1" applyFill="1" applyBorder="1" applyProtection="1">
      <protection locked="0"/>
    </xf>
    <xf numFmtId="0" fontId="9" fillId="5" borderId="4" xfId="0" applyFont="1" applyFill="1" applyBorder="1" applyAlignment="1" applyProtection="1">
      <alignment horizontal="right"/>
      <protection locked="0"/>
    </xf>
    <xf numFmtId="0" fontId="14" fillId="5" borderId="5" xfId="0" applyFont="1" applyFill="1" applyBorder="1" applyAlignment="1" applyProtection="1">
      <alignment horizontal="center"/>
      <protection locked="0"/>
    </xf>
    <xf numFmtId="0" fontId="9" fillId="5" borderId="5" xfId="0" applyFont="1" applyFill="1" applyBorder="1" applyAlignment="1" applyProtection="1">
      <alignment horizontal="center"/>
      <protection locked="0"/>
    </xf>
    <xf numFmtId="0" fontId="9" fillId="5" borderId="8" xfId="0" applyFont="1" applyFill="1" applyBorder="1" applyAlignment="1" applyProtection="1">
      <alignment horizontal="right"/>
      <protection locked="0"/>
    </xf>
    <xf numFmtId="0" fontId="14" fillId="5" borderId="10" xfId="0" applyFont="1" applyFill="1" applyBorder="1" applyAlignment="1" applyProtection="1">
      <alignment horizontal="center"/>
      <protection locked="0"/>
    </xf>
    <xf numFmtId="0" fontId="9" fillId="5" borderId="6" xfId="0" applyFont="1" applyFill="1" applyBorder="1" applyAlignment="1" applyProtection="1">
      <alignment horizontal="right"/>
      <protection locked="0"/>
    </xf>
    <xf numFmtId="0" fontId="14" fillId="5" borderId="6" xfId="0" applyFont="1" applyFill="1" applyBorder="1" applyAlignment="1" applyProtection="1">
      <alignment horizontal="center"/>
      <protection locked="0"/>
    </xf>
    <xf numFmtId="0" fontId="14" fillId="4" borderId="7" xfId="0" applyFont="1" applyFill="1" applyBorder="1" applyAlignment="1" applyProtection="1">
      <alignment horizontal="center"/>
      <protection locked="0"/>
    </xf>
    <xf numFmtId="0" fontId="9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9" fillId="3" borderId="24" xfId="0" applyFont="1" applyFill="1" applyBorder="1" applyAlignment="1" applyProtection="1">
      <alignment horizontal="center"/>
      <protection locked="0"/>
    </xf>
    <xf numFmtId="0" fontId="13" fillId="3" borderId="24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0" fillId="3" borderId="15" xfId="0" applyFill="1" applyBorder="1" applyAlignment="1" applyProtection="1">
      <alignment horizontal="center"/>
      <protection locked="0"/>
    </xf>
    <xf numFmtId="0" fontId="16" fillId="3" borderId="24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16" fillId="3" borderId="15" xfId="0" applyFont="1" applyFill="1" applyBorder="1" applyAlignment="1" applyProtection="1">
      <alignment horizontal="center"/>
      <protection locked="0"/>
    </xf>
    <xf numFmtId="0" fontId="16" fillId="4" borderId="7" xfId="0" applyFont="1" applyFill="1" applyBorder="1" applyAlignment="1" applyProtection="1">
      <alignment horizontal="center"/>
      <protection locked="0"/>
    </xf>
    <xf numFmtId="0" fontId="13" fillId="6" borderId="25" xfId="1" applyFont="1" applyFill="1" applyBorder="1" applyProtection="1">
      <protection locked="0"/>
    </xf>
    <xf numFmtId="0" fontId="13" fillId="6" borderId="26" xfId="1" applyFont="1" applyFill="1" applyBorder="1" applyAlignment="1" applyProtection="1">
      <alignment horizontal="center"/>
      <protection locked="0"/>
    </xf>
    <xf numFmtId="1" fontId="17" fillId="7" borderId="28" xfId="0" applyNumberFormat="1" applyFont="1" applyFill="1" applyBorder="1" applyAlignment="1">
      <alignment horizontal="center"/>
    </xf>
    <xf numFmtId="1" fontId="18" fillId="7" borderId="28" xfId="0" applyNumberFormat="1" applyFont="1" applyFill="1" applyBorder="1" applyAlignment="1">
      <alignment horizontal="center"/>
    </xf>
    <xf numFmtId="0" fontId="19" fillId="7" borderId="29" xfId="0" applyFont="1" applyFill="1" applyBorder="1" applyAlignment="1">
      <alignment horizontal="center"/>
    </xf>
    <xf numFmtId="0" fontId="9" fillId="7" borderId="26" xfId="0" applyFont="1" applyFill="1" applyBorder="1" applyAlignment="1">
      <alignment horizontal="center"/>
    </xf>
    <xf numFmtId="2" fontId="9" fillId="7" borderId="27" xfId="0" applyNumberFormat="1" applyFont="1" applyFill="1" applyBorder="1" applyAlignment="1">
      <alignment horizontal="center"/>
    </xf>
    <xf numFmtId="0" fontId="19" fillId="6" borderId="26" xfId="0" applyFont="1" applyFill="1" applyBorder="1" applyAlignment="1" applyProtection="1">
      <alignment horizontal="center"/>
      <protection locked="0"/>
    </xf>
    <xf numFmtId="1" fontId="18" fillId="6" borderId="12" xfId="0" applyNumberFormat="1" applyFont="1" applyFill="1" applyBorder="1" applyAlignment="1">
      <alignment horizontal="center"/>
    </xf>
    <xf numFmtId="0" fontId="19" fillId="6" borderId="30" xfId="0" applyFont="1" applyFill="1" applyBorder="1" applyAlignment="1" applyProtection="1">
      <alignment horizontal="center"/>
      <protection locked="0"/>
    </xf>
    <xf numFmtId="1" fontId="18" fillId="6" borderId="31" xfId="0" applyNumberFormat="1" applyFont="1" applyFill="1" applyBorder="1" applyAlignment="1">
      <alignment horizontal="center"/>
    </xf>
    <xf numFmtId="1" fontId="18" fillId="4" borderId="7" xfId="0" applyNumberFormat="1" applyFont="1" applyFill="1" applyBorder="1" applyAlignment="1">
      <alignment horizontal="center"/>
    </xf>
    <xf numFmtId="0" fontId="13" fillId="6" borderId="34" xfId="1" applyFont="1" applyFill="1" applyBorder="1" applyProtection="1">
      <protection locked="0"/>
    </xf>
    <xf numFmtId="0" fontId="13" fillId="6" borderId="28" xfId="0" applyFont="1" applyFill="1" applyBorder="1" applyAlignment="1" applyProtection="1">
      <alignment horizontal="center"/>
      <protection locked="0"/>
    </xf>
    <xf numFmtId="0" fontId="9" fillId="7" borderId="35" xfId="0" applyFont="1" applyFill="1" applyBorder="1" applyAlignment="1">
      <alignment horizontal="center"/>
    </xf>
    <xf numFmtId="0" fontId="19" fillId="6" borderId="28" xfId="0" applyFont="1" applyFill="1" applyBorder="1" applyAlignment="1" applyProtection="1">
      <alignment horizontal="center"/>
      <protection locked="0"/>
    </xf>
    <xf numFmtId="0" fontId="19" fillId="6" borderId="36" xfId="0" applyFont="1" applyFill="1" applyBorder="1" applyAlignment="1" applyProtection="1">
      <alignment horizontal="center"/>
      <protection locked="0"/>
    </xf>
    <xf numFmtId="1" fontId="18" fillId="6" borderId="11" xfId="0" applyNumberFormat="1" applyFont="1" applyFill="1" applyBorder="1" applyAlignment="1">
      <alignment horizontal="center"/>
    </xf>
    <xf numFmtId="1" fontId="18" fillId="6" borderId="37" xfId="0" applyNumberFormat="1" applyFont="1" applyFill="1" applyBorder="1" applyAlignment="1">
      <alignment horizontal="left" indent="1"/>
    </xf>
    <xf numFmtId="0" fontId="13" fillId="6" borderId="28" xfId="1" applyFont="1" applyFill="1" applyBorder="1" applyAlignment="1" applyProtection="1">
      <alignment horizontal="center"/>
      <protection locked="0"/>
    </xf>
    <xf numFmtId="0" fontId="13" fillId="6" borderId="34" xfId="0" applyFont="1" applyFill="1" applyBorder="1" applyProtection="1">
      <protection locked="0"/>
    </xf>
    <xf numFmtId="0" fontId="13" fillId="6" borderId="34" xfId="1" applyFont="1" applyFill="1" applyBorder="1"/>
    <xf numFmtId="0" fontId="13" fillId="6" borderId="28" xfId="1" applyFont="1" applyFill="1" applyBorder="1" applyAlignment="1">
      <alignment horizontal="center"/>
    </xf>
    <xf numFmtId="0" fontId="16" fillId="3" borderId="39" xfId="0" applyFont="1" applyFill="1" applyBorder="1" applyAlignment="1" applyProtection="1">
      <alignment horizontal="center"/>
      <protection locked="0"/>
    </xf>
    <xf numFmtId="1" fontId="18" fillId="6" borderId="31" xfId="0" applyNumberFormat="1" applyFont="1" applyFill="1" applyBorder="1" applyAlignment="1">
      <alignment horizontal="left" indent="1"/>
    </xf>
    <xf numFmtId="1" fontId="18" fillId="6" borderId="11" xfId="0" applyNumberFormat="1" applyFont="1" applyFill="1" applyBorder="1" applyAlignment="1">
      <alignment horizontal="left" indent="1"/>
    </xf>
    <xf numFmtId="0" fontId="9" fillId="4" borderId="13" xfId="0" applyFont="1" applyFill="1" applyBorder="1" applyAlignment="1" applyProtection="1">
      <alignment vertical="center"/>
      <protection locked="0"/>
    </xf>
    <xf numFmtId="0" fontId="9" fillId="4" borderId="13" xfId="0" applyFont="1" applyFill="1" applyBorder="1" applyProtection="1">
      <protection locked="0"/>
    </xf>
    <xf numFmtId="0" fontId="9" fillId="4" borderId="13" xfId="0" applyFont="1" applyFill="1" applyBorder="1" applyAlignment="1" applyProtection="1">
      <alignment horizontal="right"/>
      <protection locked="0"/>
    </xf>
    <xf numFmtId="0" fontId="13" fillId="4" borderId="13" xfId="0" applyFont="1" applyFill="1" applyBorder="1" applyAlignment="1">
      <alignment horizontal="center"/>
    </xf>
    <xf numFmtId="0" fontId="0" fillId="4" borderId="13" xfId="0" applyFill="1" applyBorder="1" applyAlignment="1" applyProtection="1">
      <alignment horizontal="center"/>
      <protection locked="0"/>
    </xf>
    <xf numFmtId="0" fontId="19" fillId="4" borderId="13" xfId="0" applyFont="1" applyFill="1" applyBorder="1" applyAlignment="1" applyProtection="1">
      <alignment horizontal="center"/>
      <protection locked="0"/>
    </xf>
    <xf numFmtId="0" fontId="9" fillId="4" borderId="13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/>
    </xf>
    <xf numFmtId="0" fontId="19" fillId="6" borderId="38" xfId="0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/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3" fillId="6" borderId="39" xfId="1" applyFont="1" applyFill="1" applyBorder="1"/>
    <xf numFmtId="0" fontId="13" fillId="3" borderId="1" xfId="0" applyFont="1" applyFill="1" applyBorder="1" applyProtection="1">
      <protection locked="0"/>
    </xf>
    <xf numFmtId="0" fontId="13" fillId="6" borderId="28" xfId="1" applyFont="1" applyFill="1" applyBorder="1"/>
    <xf numFmtId="0" fontId="26" fillId="0" borderId="0" xfId="0" applyFont="1"/>
    <xf numFmtId="0" fontId="13" fillId="3" borderId="16" xfId="0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22" fillId="3" borderId="1" xfId="0" applyFont="1" applyFill="1" applyBorder="1" applyAlignment="1" applyProtection="1">
      <alignment horizontal="center"/>
      <protection locked="0"/>
    </xf>
    <xf numFmtId="0" fontId="9" fillId="3" borderId="39" xfId="0" applyFont="1" applyFill="1" applyBorder="1" applyAlignment="1">
      <alignment horizontal="center"/>
    </xf>
    <xf numFmtId="0" fontId="0" fillId="3" borderId="24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22" fillId="3" borderId="39" xfId="0" applyFont="1" applyFill="1" applyBorder="1" applyAlignment="1" applyProtection="1">
      <alignment horizontal="center"/>
      <protection locked="0"/>
    </xf>
    <xf numFmtId="0" fontId="13" fillId="6" borderId="12" xfId="1" applyFont="1" applyFill="1" applyBorder="1"/>
    <xf numFmtId="0" fontId="0" fillId="4" borderId="0" xfId="0" applyFill="1"/>
    <xf numFmtId="0" fontId="13" fillId="6" borderId="15" xfId="1" applyFont="1" applyFill="1" applyBorder="1" applyAlignment="1" applyProtection="1">
      <alignment horizontal="center"/>
      <protection locked="0"/>
    </xf>
    <xf numFmtId="0" fontId="13" fillId="6" borderId="12" xfId="0" applyFont="1" applyFill="1" applyBorder="1" applyProtection="1">
      <protection locked="0"/>
    </xf>
    <xf numFmtId="0" fontId="13" fillId="6" borderId="12" xfId="1" applyFont="1" applyFill="1" applyBorder="1" applyProtection="1">
      <protection locked="0"/>
    </xf>
    <xf numFmtId="0" fontId="23" fillId="12" borderId="4" xfId="0" applyFont="1" applyFill="1" applyBorder="1"/>
    <xf numFmtId="0" fontId="23" fillId="12" borderId="6" xfId="0" applyFont="1" applyFill="1" applyBorder="1"/>
    <xf numFmtId="0" fontId="2" fillId="12" borderId="6" xfId="0" applyFont="1" applyFill="1" applyBorder="1"/>
    <xf numFmtId="0" fontId="13" fillId="6" borderId="44" xfId="1" applyFont="1" applyFill="1" applyBorder="1" applyProtection="1">
      <protection locked="0"/>
    </xf>
    <xf numFmtId="0" fontId="24" fillId="9" borderId="44" xfId="0" applyFont="1" applyFill="1" applyBorder="1" applyAlignment="1" applyProtection="1">
      <alignment horizontal="center"/>
      <protection locked="0"/>
    </xf>
    <xf numFmtId="0" fontId="24" fillId="9" borderId="12" xfId="1" applyFont="1" applyFill="1" applyBorder="1" applyAlignment="1" applyProtection="1">
      <alignment horizontal="center"/>
      <protection locked="0"/>
    </xf>
    <xf numFmtId="0" fontId="24" fillId="9" borderId="12" xfId="1" applyFont="1" applyFill="1" applyBorder="1" applyAlignment="1">
      <alignment horizontal="center"/>
    </xf>
    <xf numFmtId="0" fontId="13" fillId="6" borderId="0" xfId="1" applyFont="1" applyFill="1" applyBorder="1"/>
    <xf numFmtId="0" fontId="13" fillId="6" borderId="39" xfId="1" applyFont="1" applyFill="1" applyBorder="1" applyProtection="1">
      <protection locked="0"/>
    </xf>
    <xf numFmtId="0" fontId="13" fillId="6" borderId="0" xfId="1" applyFont="1" applyFill="1" applyBorder="1" applyProtection="1">
      <protection locked="0"/>
    </xf>
    <xf numFmtId="0" fontId="13" fillId="6" borderId="34" xfId="1" applyNumberFormat="1" applyFont="1" applyFill="1" applyBorder="1" applyAlignment="1" applyProtection="1">
      <protection locked="0"/>
    </xf>
    <xf numFmtId="0" fontId="13" fillId="6" borderId="28" xfId="1" applyNumberFormat="1" applyFont="1" applyFill="1" applyBorder="1" applyAlignment="1" applyProtection="1">
      <alignment horizontal="center"/>
      <protection locked="0"/>
    </xf>
    <xf numFmtId="0" fontId="14" fillId="5" borderId="9" xfId="0" applyFont="1" applyFill="1" applyBorder="1"/>
    <xf numFmtId="1" fontId="18" fillId="6" borderId="37" xfId="0" applyNumberFormat="1" applyFont="1" applyFill="1" applyBorder="1" applyAlignment="1">
      <alignment horizontal="center"/>
    </xf>
    <xf numFmtId="0" fontId="19" fillId="6" borderId="13" xfId="0" applyFont="1" applyFill="1" applyBorder="1" applyAlignment="1" applyProtection="1">
      <alignment horizontal="center"/>
      <protection locked="0"/>
    </xf>
    <xf numFmtId="1" fontId="18" fillId="6" borderId="26" xfId="0" applyNumberFormat="1" applyFont="1" applyFill="1" applyBorder="1" applyAlignment="1">
      <alignment horizontal="center"/>
    </xf>
    <xf numFmtId="1" fontId="18" fillId="6" borderId="28" xfId="0" applyNumberFormat="1" applyFont="1" applyFill="1" applyBorder="1" applyAlignment="1">
      <alignment horizontal="center"/>
    </xf>
    <xf numFmtId="1" fontId="18" fillId="6" borderId="38" xfId="0" applyNumberFormat="1" applyFont="1" applyFill="1" applyBorder="1" applyAlignment="1">
      <alignment horizontal="center"/>
    </xf>
    <xf numFmtId="0" fontId="23" fillId="13" borderId="4" xfId="0" applyFont="1" applyFill="1" applyBorder="1"/>
    <xf numFmtId="0" fontId="23" fillId="13" borderId="6" xfId="0" applyFont="1" applyFill="1" applyBorder="1"/>
    <xf numFmtId="0" fontId="23" fillId="13" borderId="5" xfId="0" applyFont="1" applyFill="1" applyBorder="1"/>
    <xf numFmtId="0" fontId="23" fillId="13" borderId="22" xfId="0" applyFont="1" applyFill="1" applyBorder="1" applyAlignment="1">
      <alignment horizontal="center"/>
    </xf>
    <xf numFmtId="0" fontId="23" fillId="12" borderId="48" xfId="0" applyFont="1" applyFill="1" applyBorder="1" applyAlignment="1">
      <alignment horizontal="center"/>
    </xf>
    <xf numFmtId="0" fontId="23" fillId="12" borderId="22" xfId="0" applyFont="1" applyFill="1" applyBorder="1" applyAlignment="1">
      <alignment horizontal="center"/>
    </xf>
    <xf numFmtId="0" fontId="23" fillId="12" borderId="49" xfId="0" applyFont="1" applyFill="1" applyBorder="1" applyAlignment="1">
      <alignment horizontal="center"/>
    </xf>
    <xf numFmtId="0" fontId="23" fillId="12" borderId="23" xfId="0" applyFont="1" applyFill="1" applyBorder="1" applyAlignment="1">
      <alignment horizontal="center"/>
    </xf>
    <xf numFmtId="0" fontId="23" fillId="12" borderId="42" xfId="0" applyFont="1" applyFill="1" applyBorder="1" applyAlignment="1">
      <alignment horizontal="center"/>
    </xf>
    <xf numFmtId="0" fontId="23" fillId="12" borderId="19" xfId="0" applyFont="1" applyFill="1" applyBorder="1" applyAlignment="1">
      <alignment horizontal="center"/>
    </xf>
    <xf numFmtId="0" fontId="23" fillId="12" borderId="43" xfId="0" applyFont="1" applyFill="1" applyBorder="1" applyAlignment="1">
      <alignment horizontal="center"/>
    </xf>
    <xf numFmtId="0" fontId="23" fillId="13" borderId="14" xfId="0" applyFont="1" applyFill="1" applyBorder="1" applyAlignment="1">
      <alignment horizontal="center"/>
    </xf>
    <xf numFmtId="0" fontId="23" fillId="12" borderId="41" xfId="0" applyFont="1" applyFill="1" applyBorder="1" applyAlignment="1">
      <alignment horizontal="center"/>
    </xf>
    <xf numFmtId="2" fontId="24" fillId="14" borderId="28" xfId="0" applyNumberFormat="1" applyFont="1" applyFill="1" applyBorder="1" applyAlignment="1">
      <alignment horizontal="center"/>
    </xf>
    <xf numFmtId="1" fontId="23" fillId="3" borderId="30" xfId="0" applyNumberFormat="1" applyFont="1" applyFill="1" applyBorder="1" applyAlignment="1">
      <alignment horizontal="center"/>
    </xf>
    <xf numFmtId="1" fontId="23" fillId="3" borderId="47" xfId="0" applyNumberFormat="1" applyFont="1" applyFill="1" applyBorder="1" applyAlignment="1">
      <alignment horizontal="center"/>
    </xf>
    <xf numFmtId="1" fontId="23" fillId="3" borderId="32" xfId="0" applyNumberFormat="1" applyFont="1" applyFill="1" applyBorder="1" applyAlignment="1">
      <alignment horizontal="center"/>
    </xf>
    <xf numFmtId="1" fontId="23" fillId="3" borderId="31" xfId="0" applyNumberFormat="1" applyFont="1" applyFill="1" applyBorder="1" applyAlignment="1">
      <alignment horizontal="center"/>
    </xf>
    <xf numFmtId="1" fontId="23" fillId="11" borderId="30" xfId="0" applyNumberFormat="1" applyFont="1" applyFill="1" applyBorder="1" applyAlignment="1">
      <alignment horizontal="center"/>
    </xf>
    <xf numFmtId="1" fontId="23" fillId="11" borderId="47" xfId="0" applyNumberFormat="1" applyFont="1" applyFill="1" applyBorder="1" applyAlignment="1">
      <alignment horizontal="center"/>
    </xf>
    <xf numFmtId="1" fontId="23" fillId="11" borderId="32" xfId="0" applyNumberFormat="1" applyFont="1" applyFill="1" applyBorder="1" applyAlignment="1">
      <alignment horizontal="center"/>
    </xf>
    <xf numFmtId="1" fontId="23" fillId="3" borderId="50" xfId="0" applyNumberFormat="1" applyFont="1" applyFill="1" applyBorder="1" applyAlignment="1">
      <alignment horizontal="center"/>
    </xf>
    <xf numFmtId="1" fontId="23" fillId="3" borderId="36" xfId="0" applyNumberFormat="1" applyFont="1" applyFill="1" applyBorder="1" applyAlignment="1">
      <alignment horizontal="center"/>
    </xf>
    <xf numFmtId="1" fontId="23" fillId="3" borderId="7" xfId="0" applyNumberFormat="1" applyFont="1" applyFill="1" applyBorder="1" applyAlignment="1">
      <alignment horizontal="center"/>
    </xf>
    <xf numFmtId="1" fontId="23" fillId="3" borderId="37" xfId="0" applyNumberFormat="1" applyFont="1" applyFill="1" applyBorder="1" applyAlignment="1">
      <alignment horizontal="center"/>
    </xf>
    <xf numFmtId="1" fontId="23" fillId="11" borderId="36" xfId="0" applyNumberFormat="1" applyFont="1" applyFill="1" applyBorder="1" applyAlignment="1">
      <alignment horizontal="center"/>
    </xf>
    <xf numFmtId="1" fontId="23" fillId="11" borderId="7" xfId="0" applyNumberFormat="1" applyFont="1" applyFill="1" applyBorder="1" applyAlignment="1">
      <alignment horizontal="center"/>
    </xf>
    <xf numFmtId="1" fontId="23" fillId="11" borderId="37" xfId="0" applyNumberFormat="1" applyFont="1" applyFill="1" applyBorder="1" applyAlignment="1">
      <alignment horizontal="center"/>
    </xf>
    <xf numFmtId="1" fontId="23" fillId="3" borderId="13" xfId="0" applyNumberFormat="1" applyFont="1" applyFill="1" applyBorder="1" applyAlignment="1">
      <alignment horizontal="center"/>
    </xf>
    <xf numFmtId="1" fontId="23" fillId="3" borderId="12" xfId="0" applyNumberFormat="1" applyFont="1" applyFill="1" applyBorder="1" applyAlignment="1">
      <alignment horizontal="center"/>
    </xf>
    <xf numFmtId="0" fontId="13" fillId="6" borderId="15" xfId="1" applyFont="1" applyFill="1" applyBorder="1" applyAlignment="1">
      <alignment horizontal="center"/>
    </xf>
    <xf numFmtId="0" fontId="13" fillId="6" borderId="7" xfId="1" applyFont="1" applyFill="1" applyBorder="1" applyAlignment="1" applyProtection="1">
      <alignment horizontal="center"/>
      <protection locked="0"/>
    </xf>
    <xf numFmtId="0" fontId="13" fillId="6" borderId="7" xfId="1" applyFont="1" applyFill="1" applyBorder="1" applyAlignment="1">
      <alignment horizontal="center"/>
    </xf>
    <xf numFmtId="0" fontId="13" fillId="6" borderId="7" xfId="0" applyFont="1" applyFill="1" applyBorder="1" applyAlignment="1" applyProtection="1">
      <alignment horizontal="center"/>
      <protection locked="0"/>
    </xf>
    <xf numFmtId="0" fontId="13" fillId="6" borderId="7" xfId="0" applyFont="1" applyFill="1" applyBorder="1" applyAlignment="1">
      <alignment horizontal="center"/>
    </xf>
    <xf numFmtId="0" fontId="13" fillId="6" borderId="37" xfId="1" applyFont="1" applyFill="1" applyBorder="1" applyProtection="1">
      <protection locked="0"/>
    </xf>
    <xf numFmtId="0" fontId="13" fillId="6" borderId="36" xfId="1" applyFont="1" applyFill="1" applyBorder="1"/>
    <xf numFmtId="0" fontId="13" fillId="6" borderId="37" xfId="1" applyFont="1" applyFill="1" applyBorder="1"/>
    <xf numFmtId="0" fontId="13" fillId="6" borderId="36" xfId="0" applyFont="1" applyFill="1" applyBorder="1" applyProtection="1">
      <protection locked="0"/>
    </xf>
    <xf numFmtId="0" fontId="13" fillId="6" borderId="37" xfId="0" applyFont="1" applyFill="1" applyBorder="1" applyProtection="1">
      <protection locked="0"/>
    </xf>
    <xf numFmtId="0" fontId="13" fillId="6" borderId="36" xfId="0" applyFont="1" applyFill="1" applyBorder="1"/>
    <xf numFmtId="0" fontId="13" fillId="6" borderId="37" xfId="0" applyFont="1" applyFill="1" applyBorder="1"/>
    <xf numFmtId="0" fontId="13" fillId="6" borderId="42" xfId="0" applyFont="1" applyFill="1" applyBorder="1" applyProtection="1">
      <protection locked="0"/>
    </xf>
    <xf numFmtId="0" fontId="13" fillId="6" borderId="19" xfId="0" applyFont="1" applyFill="1" applyBorder="1" applyAlignment="1" applyProtection="1">
      <alignment horizontal="center"/>
      <protection locked="0"/>
    </xf>
    <xf numFmtId="0" fontId="13" fillId="6" borderId="43" xfId="0" applyFont="1" applyFill="1" applyBorder="1" applyProtection="1">
      <protection locked="0"/>
    </xf>
    <xf numFmtId="0" fontId="9" fillId="5" borderId="1" xfId="0" applyFont="1" applyFill="1" applyBorder="1" applyProtection="1">
      <protection locked="0"/>
    </xf>
    <xf numFmtId="0" fontId="14" fillId="5" borderId="3" xfId="0" applyFont="1" applyFill="1" applyBorder="1" applyProtection="1">
      <protection locked="0"/>
    </xf>
    <xf numFmtId="0" fontId="9" fillId="5" borderId="1" xfId="0" applyFont="1" applyFill="1" applyBorder="1" applyAlignment="1" applyProtection="1">
      <alignment horizontal="right"/>
      <protection locked="0"/>
    </xf>
    <xf numFmtId="0" fontId="14" fillId="5" borderId="3" xfId="0" applyFont="1" applyFill="1" applyBorder="1" applyAlignment="1" applyProtection="1">
      <alignment horizontal="center"/>
      <protection locked="0"/>
    </xf>
    <xf numFmtId="0" fontId="9" fillId="5" borderId="3" xfId="0" applyFont="1" applyFill="1" applyBorder="1" applyAlignment="1" applyProtection="1">
      <alignment horizontal="center"/>
      <protection locked="0"/>
    </xf>
    <xf numFmtId="0" fontId="9" fillId="5" borderId="39" xfId="0" applyFont="1" applyFill="1" applyBorder="1" applyAlignment="1" applyProtection="1">
      <alignment horizontal="right"/>
      <protection locked="0"/>
    </xf>
    <xf numFmtId="0" fontId="14" fillId="5" borderId="17" xfId="0" applyFont="1" applyFill="1" applyBorder="1" applyAlignment="1" applyProtection="1">
      <alignment horizontal="center"/>
      <protection locked="0"/>
    </xf>
    <xf numFmtId="0" fontId="9" fillId="5" borderId="2" xfId="0" applyFont="1" applyFill="1" applyBorder="1" applyAlignment="1" applyProtection="1">
      <alignment horizontal="right"/>
      <protection locked="0"/>
    </xf>
    <xf numFmtId="0" fontId="14" fillId="5" borderId="2" xfId="0" applyFont="1" applyFill="1" applyBorder="1" applyAlignment="1" applyProtection="1">
      <alignment horizontal="center"/>
      <protection locked="0"/>
    </xf>
    <xf numFmtId="1" fontId="19" fillId="6" borderId="48" xfId="0" applyNumberFormat="1" applyFont="1" applyFill="1" applyBorder="1" applyAlignment="1" applyProtection="1">
      <alignment horizontal="center"/>
      <protection locked="0"/>
    </xf>
    <xf numFmtId="1" fontId="18" fillId="6" borderId="49" xfId="0" applyNumberFormat="1" applyFont="1" applyFill="1" applyBorder="1" applyAlignment="1">
      <alignment horizontal="center"/>
    </xf>
    <xf numFmtId="1" fontId="19" fillId="6" borderId="51" xfId="0" applyNumberFormat="1" applyFont="1" applyFill="1" applyBorder="1" applyAlignment="1" applyProtection="1">
      <alignment horizontal="center"/>
      <protection locked="0"/>
    </xf>
    <xf numFmtId="0" fontId="19" fillId="6" borderId="51" xfId="0" applyFont="1" applyFill="1" applyBorder="1" applyAlignment="1" applyProtection="1">
      <alignment horizontal="center"/>
      <protection locked="0"/>
    </xf>
    <xf numFmtId="0" fontId="9" fillId="7" borderId="28" xfId="0" applyFont="1" applyFill="1" applyBorder="1" applyAlignment="1">
      <alignment horizontal="center"/>
    </xf>
    <xf numFmtId="0" fontId="9" fillId="7" borderId="38" xfId="0" applyFont="1" applyFill="1" applyBorder="1" applyAlignment="1">
      <alignment horizontal="center"/>
    </xf>
    <xf numFmtId="0" fontId="4" fillId="3" borderId="9" xfId="0" applyFont="1" applyFill="1" applyBorder="1" applyAlignment="1" applyProtection="1">
      <alignment vertical="top"/>
      <protection locked="0"/>
    </xf>
    <xf numFmtId="0" fontId="13" fillId="6" borderId="45" xfId="1" applyFont="1" applyFill="1" applyBorder="1" applyProtection="1">
      <protection locked="0"/>
    </xf>
    <xf numFmtId="0" fontId="13" fillId="6" borderId="45" xfId="1" applyFont="1" applyFill="1" applyBorder="1"/>
    <xf numFmtId="0" fontId="13" fillId="6" borderId="28" xfId="0" applyFont="1" applyFill="1" applyBorder="1"/>
    <xf numFmtId="0" fontId="13" fillId="3" borderId="2" xfId="0" applyFont="1" applyFill="1" applyBorder="1" applyProtection="1">
      <protection locked="0"/>
    </xf>
    <xf numFmtId="0" fontId="13" fillId="6" borderId="7" xfId="1" applyFont="1" applyFill="1" applyBorder="1"/>
    <xf numFmtId="0" fontId="13" fillId="6" borderId="7" xfId="0" applyFont="1" applyFill="1" applyBorder="1" applyProtection="1">
      <protection locked="0"/>
    </xf>
    <xf numFmtId="0" fontId="13" fillId="6" borderId="7" xfId="0" applyFont="1" applyFill="1" applyBorder="1"/>
    <xf numFmtId="0" fontId="13" fillId="6" borderId="19" xfId="0" applyFont="1" applyFill="1" applyBorder="1" applyProtection="1">
      <protection locked="0"/>
    </xf>
    <xf numFmtId="0" fontId="13" fillId="6" borderId="12" xfId="0" applyFont="1" applyFill="1" applyBorder="1" applyAlignment="1">
      <alignment horizontal="center"/>
    </xf>
    <xf numFmtId="0" fontId="13" fillId="6" borderId="7" xfId="1" applyNumberFormat="1" applyFont="1" applyFill="1" applyBorder="1" applyAlignment="1" applyProtection="1">
      <alignment horizontal="center"/>
      <protection locked="0"/>
    </xf>
    <xf numFmtId="0" fontId="13" fillId="6" borderId="7" xfId="1" applyNumberFormat="1" applyFont="1" applyFill="1" applyBorder="1" applyProtection="1">
      <protection locked="0"/>
    </xf>
    <xf numFmtId="0" fontId="13" fillId="6" borderId="7" xfId="1" applyNumberFormat="1" applyFont="1" applyFill="1" applyBorder="1" applyAlignment="1" applyProtection="1">
      <protection locked="0"/>
    </xf>
    <xf numFmtId="0" fontId="21" fillId="6" borderId="7" xfId="0" applyFont="1" applyFill="1" applyBorder="1"/>
    <xf numFmtId="0" fontId="21" fillId="6" borderId="7" xfId="0" applyFont="1" applyFill="1" applyBorder="1" applyAlignment="1">
      <alignment horizontal="center"/>
    </xf>
    <xf numFmtId="0" fontId="13" fillId="6" borderId="36" xfId="1" applyNumberFormat="1" applyFont="1" applyFill="1" applyBorder="1" applyProtection="1">
      <protection locked="0"/>
    </xf>
    <xf numFmtId="0" fontId="13" fillId="6" borderId="37" xfId="1" applyNumberFormat="1" applyFont="1" applyFill="1" applyBorder="1" applyProtection="1">
      <protection locked="0"/>
    </xf>
    <xf numFmtId="0" fontId="13" fillId="6" borderId="36" xfId="1" applyNumberFormat="1" applyFont="1" applyFill="1" applyBorder="1" applyAlignment="1" applyProtection="1">
      <protection locked="0"/>
    </xf>
    <xf numFmtId="0" fontId="13" fillId="6" borderId="37" xfId="1" applyNumberFormat="1" applyFont="1" applyFill="1" applyBorder="1" applyAlignment="1" applyProtection="1">
      <protection locked="0"/>
    </xf>
    <xf numFmtId="0" fontId="21" fillId="6" borderId="36" xfId="0" applyFont="1" applyFill="1" applyBorder="1"/>
    <xf numFmtId="0" fontId="21" fillId="6" borderId="37" xfId="0" applyFont="1" applyFill="1" applyBorder="1"/>
    <xf numFmtId="1" fontId="18" fillId="6" borderId="35" xfId="0" applyNumberFormat="1" applyFont="1" applyFill="1" applyBorder="1" applyAlignment="1">
      <alignment horizontal="center"/>
    </xf>
    <xf numFmtId="0" fontId="24" fillId="14" borderId="35" xfId="0" applyFont="1" applyFill="1" applyBorder="1" applyAlignment="1">
      <alignment horizontal="center"/>
    </xf>
    <xf numFmtId="0" fontId="23" fillId="3" borderId="16" xfId="0" applyFont="1" applyFill="1" applyBorder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2" fillId="3" borderId="24" xfId="0" applyFont="1" applyFill="1" applyBorder="1" applyAlignment="1" applyProtection="1">
      <alignment horizontal="center"/>
      <protection locked="0"/>
    </xf>
    <xf numFmtId="0" fontId="13" fillId="6" borderId="35" xfId="1" applyFont="1" applyFill="1" applyBorder="1" applyAlignment="1" applyProtection="1">
      <alignment horizontal="center"/>
      <protection locked="0"/>
    </xf>
    <xf numFmtId="0" fontId="24" fillId="9" borderId="29" xfId="1" applyFont="1" applyFill="1" applyBorder="1" applyAlignment="1">
      <alignment horizontal="center"/>
    </xf>
    <xf numFmtId="2" fontId="9" fillId="15" borderId="29" xfId="0" applyNumberFormat="1" applyFont="1" applyFill="1" applyBorder="1" applyAlignment="1">
      <alignment horizontal="center"/>
    </xf>
    <xf numFmtId="2" fontId="9" fillId="15" borderId="12" xfId="0" applyNumberFormat="1" applyFont="1" applyFill="1" applyBorder="1" applyAlignment="1">
      <alignment horizontal="center"/>
    </xf>
    <xf numFmtId="0" fontId="13" fillId="6" borderId="29" xfId="1" applyFont="1" applyFill="1" applyBorder="1" applyAlignment="1" applyProtection="1">
      <alignment horizontal="center"/>
      <protection locked="0"/>
    </xf>
    <xf numFmtId="0" fontId="29" fillId="3" borderId="1" xfId="0" applyFont="1" applyFill="1" applyBorder="1" applyAlignment="1" applyProtection="1">
      <alignment horizontal="left"/>
      <protection locked="0"/>
    </xf>
    <xf numFmtId="0" fontId="13" fillId="6" borderId="35" xfId="1" applyFont="1" applyFill="1" applyBorder="1" applyProtection="1">
      <protection locked="0"/>
    </xf>
    <xf numFmtId="0" fontId="0" fillId="3" borderId="8" xfId="0" applyFill="1" applyBorder="1"/>
    <xf numFmtId="0" fontId="11" fillId="3" borderId="9" xfId="0" applyFont="1" applyFill="1" applyBorder="1"/>
    <xf numFmtId="0" fontId="9" fillId="3" borderId="10" xfId="0" applyFont="1" applyFill="1" applyBorder="1"/>
    <xf numFmtId="0" fontId="9" fillId="3" borderId="8" xfId="0" applyFont="1" applyFill="1" applyBorder="1" applyAlignment="1" applyProtection="1">
      <alignment horizontal="left"/>
      <protection locked="0"/>
    </xf>
    <xf numFmtId="0" fontId="9" fillId="3" borderId="6" xfId="0" applyFont="1" applyFill="1" applyBorder="1" applyAlignment="1" applyProtection="1">
      <alignment vertical="center"/>
      <protection locked="0"/>
    </xf>
    <xf numFmtId="0" fontId="9" fillId="0" borderId="9" xfId="0" applyFont="1" applyBorder="1" applyAlignment="1" applyProtection="1">
      <alignment vertical="center"/>
      <protection locked="0"/>
    </xf>
    <xf numFmtId="0" fontId="0" fillId="3" borderId="9" xfId="0" applyFill="1" applyBorder="1"/>
    <xf numFmtId="0" fontId="13" fillId="6" borderId="35" xfId="1" applyFont="1" applyFill="1" applyBorder="1"/>
    <xf numFmtId="0" fontId="13" fillId="6" borderId="53" xfId="0" applyFont="1" applyFill="1" applyBorder="1"/>
    <xf numFmtId="0" fontId="13" fillId="6" borderId="54" xfId="0" applyFont="1" applyFill="1" applyBorder="1" applyAlignment="1">
      <alignment horizontal="center"/>
    </xf>
    <xf numFmtId="0" fontId="13" fillId="6" borderId="35" xfId="0" applyFont="1" applyFill="1" applyBorder="1"/>
    <xf numFmtId="0" fontId="13" fillId="6" borderId="29" xfId="0" applyFont="1" applyFill="1" applyBorder="1" applyAlignment="1">
      <alignment horizontal="center"/>
    </xf>
    <xf numFmtId="0" fontId="13" fillId="6" borderId="34" xfId="0" applyFont="1" applyFill="1" applyBorder="1"/>
    <xf numFmtId="0" fontId="13" fillId="6" borderId="55" xfId="0" applyFont="1" applyFill="1" applyBorder="1"/>
    <xf numFmtId="0" fontId="13" fillId="6" borderId="45" xfId="0" applyFont="1" applyFill="1" applyBorder="1"/>
    <xf numFmtId="2" fontId="9" fillId="15" borderId="54" xfId="0" applyNumberFormat="1" applyFont="1" applyFill="1" applyBorder="1" applyAlignment="1">
      <alignment horizontal="center"/>
    </xf>
    <xf numFmtId="1" fontId="18" fillId="6" borderId="58" xfId="0" applyNumberFormat="1" applyFont="1" applyFill="1" applyBorder="1" applyAlignment="1">
      <alignment horizontal="center"/>
    </xf>
    <xf numFmtId="0" fontId="19" fillId="6" borderId="52" xfId="0" applyFont="1" applyFill="1" applyBorder="1" applyAlignment="1" applyProtection="1">
      <alignment horizontal="center"/>
      <protection locked="0"/>
    </xf>
    <xf numFmtId="1" fontId="18" fillId="6" borderId="41" xfId="0" applyNumberFormat="1" applyFont="1" applyFill="1" applyBorder="1" applyAlignment="1">
      <alignment horizontal="center"/>
    </xf>
    <xf numFmtId="1" fontId="18" fillId="6" borderId="58" xfId="0" applyNumberFormat="1" applyFont="1" applyFill="1" applyBorder="1" applyAlignment="1">
      <alignment horizontal="left" indent="1"/>
    </xf>
    <xf numFmtId="1" fontId="18" fillId="6" borderId="23" xfId="0" applyNumberFormat="1" applyFont="1" applyFill="1" applyBorder="1" applyAlignment="1">
      <alignment horizontal="center"/>
    </xf>
    <xf numFmtId="1" fontId="18" fillId="6" borderId="49" xfId="0" applyNumberFormat="1" applyFont="1" applyFill="1" applyBorder="1" applyAlignment="1">
      <alignment horizontal="left" indent="1"/>
    </xf>
    <xf numFmtId="0" fontId="9" fillId="4" borderId="0" xfId="0" applyFont="1" applyFill="1" applyAlignment="1" applyProtection="1">
      <alignment vertical="center"/>
      <protection locked="0"/>
    </xf>
    <xf numFmtId="0" fontId="9" fillId="4" borderId="0" xfId="0" applyFont="1" applyFill="1" applyProtection="1">
      <protection locked="0"/>
    </xf>
    <xf numFmtId="0" fontId="9" fillId="4" borderId="0" xfId="0" applyFont="1" applyFill="1" applyAlignment="1" applyProtection="1">
      <alignment horizontal="center"/>
      <protection locked="0"/>
    </xf>
    <xf numFmtId="0" fontId="9" fillId="4" borderId="0" xfId="0" applyFont="1" applyFill="1" applyAlignment="1" applyProtection="1">
      <alignment horizontal="right"/>
      <protection locked="0"/>
    </xf>
    <xf numFmtId="0" fontId="13" fillId="4" borderId="0" xfId="0" applyFont="1" applyFill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0" fontId="19" fillId="4" borderId="0" xfId="0" applyFont="1" applyFill="1" applyAlignment="1" applyProtection="1">
      <alignment horizontal="center"/>
      <protection locked="0"/>
    </xf>
    <xf numFmtId="0" fontId="9" fillId="3" borderId="59" xfId="0" applyFont="1" applyFill="1" applyBorder="1" applyAlignment="1" applyProtection="1">
      <alignment horizontal="left"/>
      <protection locked="0"/>
    </xf>
    <xf numFmtId="1" fontId="18" fillId="6" borderId="43" xfId="0" applyNumberFormat="1" applyFont="1" applyFill="1" applyBorder="1" applyAlignment="1">
      <alignment horizontal="center"/>
    </xf>
    <xf numFmtId="0" fontId="19" fillId="6" borderId="61" xfId="0" applyFont="1" applyFill="1" applyBorder="1" applyAlignment="1" applyProtection="1">
      <alignment horizontal="center"/>
      <protection locked="0"/>
    </xf>
    <xf numFmtId="1" fontId="18" fillId="6" borderId="60" xfId="0" applyNumberFormat="1" applyFont="1" applyFill="1" applyBorder="1" applyAlignment="1">
      <alignment horizontal="center"/>
    </xf>
    <xf numFmtId="1" fontId="18" fillId="6" borderId="43" xfId="0" applyNumberFormat="1" applyFont="1" applyFill="1" applyBorder="1" applyAlignment="1">
      <alignment horizontal="left" indent="1"/>
    </xf>
    <xf numFmtId="0" fontId="31" fillId="16" borderId="0" xfId="0" applyFont="1" applyFill="1"/>
    <xf numFmtId="0" fontId="32" fillId="16" borderId="0" xfId="0" applyFont="1" applyFill="1" applyProtection="1">
      <protection locked="0"/>
    </xf>
    <xf numFmtId="0" fontId="30" fillId="16" borderId="0" xfId="0" applyFont="1" applyFill="1" applyAlignment="1" applyProtection="1">
      <alignment vertical="center"/>
      <protection locked="0"/>
    </xf>
    <xf numFmtId="0" fontId="0" fillId="3" borderId="9" xfId="0" applyFill="1" applyBorder="1" applyAlignment="1">
      <alignment vertical="top"/>
    </xf>
    <xf numFmtId="0" fontId="9" fillId="3" borderId="9" xfId="0" applyFont="1" applyFill="1" applyBorder="1" applyProtection="1">
      <protection locked="0"/>
    </xf>
    <xf numFmtId="0" fontId="9" fillId="3" borderId="10" xfId="0" applyFont="1" applyFill="1" applyBorder="1" applyProtection="1">
      <protection locked="0"/>
    </xf>
    <xf numFmtId="0" fontId="9" fillId="3" borderId="8" xfId="0" applyFont="1" applyFill="1" applyBorder="1" applyProtection="1">
      <protection locked="0"/>
    </xf>
    <xf numFmtId="0" fontId="14" fillId="5" borderId="16" xfId="0" applyFont="1" applyFill="1" applyBorder="1" applyAlignment="1" applyProtection="1">
      <alignment horizontal="center"/>
      <protection locked="0"/>
    </xf>
    <xf numFmtId="0" fontId="0" fillId="3" borderId="2" xfId="0" applyFill="1" applyBorder="1"/>
    <xf numFmtId="1" fontId="17" fillId="17" borderId="40" xfId="0" applyNumberFormat="1" applyFont="1" applyFill="1" applyBorder="1" applyAlignment="1">
      <alignment horizontal="center"/>
    </xf>
    <xf numFmtId="164" fontId="18" fillId="17" borderId="35" xfId="0" applyNumberFormat="1" applyFont="1" applyFill="1" applyBorder="1" applyAlignment="1">
      <alignment horizontal="center"/>
    </xf>
    <xf numFmtId="0" fontId="19" fillId="17" borderId="29" xfId="0" applyFont="1" applyFill="1" applyBorder="1" applyAlignment="1">
      <alignment horizontal="center"/>
    </xf>
    <xf numFmtId="1" fontId="17" fillId="17" borderId="27" xfId="0" applyNumberFormat="1" applyFont="1" applyFill="1" applyBorder="1" applyAlignment="1">
      <alignment horizontal="center"/>
    </xf>
    <xf numFmtId="1" fontId="17" fillId="17" borderId="56" xfId="0" applyNumberFormat="1" applyFont="1" applyFill="1" applyBorder="1" applyAlignment="1">
      <alignment horizontal="center"/>
    </xf>
    <xf numFmtId="164" fontId="18" fillId="17" borderId="15" xfId="0" applyNumberFormat="1" applyFont="1" applyFill="1" applyBorder="1" applyAlignment="1">
      <alignment horizontal="center"/>
    </xf>
    <xf numFmtId="0" fontId="19" fillId="17" borderId="0" xfId="0" applyFont="1" applyFill="1" applyAlignment="1">
      <alignment horizontal="center"/>
    </xf>
    <xf numFmtId="0" fontId="9" fillId="17" borderId="35" xfId="0" applyFont="1" applyFill="1" applyBorder="1" applyAlignment="1">
      <alignment horizontal="center"/>
    </xf>
    <xf numFmtId="0" fontId="9" fillId="3" borderId="0" xfId="0" applyFont="1" applyFill="1" applyAlignment="1">
      <alignment vertical="top"/>
    </xf>
    <xf numFmtId="0" fontId="24" fillId="9" borderId="4" xfId="1" applyFont="1" applyFill="1" applyBorder="1" applyAlignment="1" applyProtection="1">
      <protection locked="0"/>
    </xf>
    <xf numFmtId="0" fontId="4" fillId="9" borderId="6" xfId="1" applyFont="1" applyFill="1" applyBorder="1" applyProtection="1">
      <protection locked="0"/>
    </xf>
    <xf numFmtId="0" fontId="13" fillId="9" borderId="6" xfId="1" applyFont="1" applyFill="1" applyBorder="1" applyAlignment="1" applyProtection="1">
      <alignment horizontal="center"/>
      <protection locked="0"/>
    </xf>
    <xf numFmtId="0" fontId="13" fillId="9" borderId="6" xfId="1" applyFont="1" applyFill="1" applyBorder="1" applyProtection="1">
      <protection locked="0"/>
    </xf>
    <xf numFmtId="1" fontId="17" fillId="9" borderId="6" xfId="0" applyNumberFormat="1" applyFont="1" applyFill="1" applyBorder="1" applyAlignment="1">
      <alignment horizontal="center"/>
    </xf>
    <xf numFmtId="164" fontId="18" fillId="9" borderId="6" xfId="0" applyNumberFormat="1" applyFont="1" applyFill="1" applyBorder="1" applyAlignment="1">
      <alignment horizontal="center"/>
    </xf>
    <xf numFmtId="0" fontId="19" fillId="9" borderId="6" xfId="0" applyFont="1" applyFill="1" applyBorder="1" applyAlignment="1">
      <alignment horizontal="center"/>
    </xf>
    <xf numFmtId="1" fontId="9" fillId="9" borderId="6" xfId="0" applyNumberFormat="1" applyFont="1" applyFill="1" applyBorder="1" applyAlignment="1">
      <alignment horizontal="center"/>
    </xf>
    <xf numFmtId="2" fontId="9" fillId="9" borderId="6" xfId="0" applyNumberFormat="1" applyFont="1" applyFill="1" applyBorder="1" applyAlignment="1">
      <alignment horizontal="center"/>
    </xf>
    <xf numFmtId="1" fontId="19" fillId="9" borderId="6" xfId="0" applyNumberFormat="1" applyFont="1" applyFill="1" applyBorder="1" applyAlignment="1" applyProtection="1">
      <alignment horizontal="center"/>
      <protection locked="0"/>
    </xf>
    <xf numFmtId="1" fontId="18" fillId="9" borderId="6" xfId="0" applyNumberFormat="1" applyFont="1" applyFill="1" applyBorder="1" applyAlignment="1">
      <alignment horizontal="center"/>
    </xf>
    <xf numFmtId="0" fontId="19" fillId="9" borderId="6" xfId="0" applyFont="1" applyFill="1" applyBorder="1" applyAlignment="1" applyProtection="1">
      <alignment horizontal="center"/>
      <protection locked="0"/>
    </xf>
    <xf numFmtId="1" fontId="18" fillId="9" borderId="5" xfId="0" applyNumberFormat="1" applyFont="1" applyFill="1" applyBorder="1" applyAlignment="1">
      <alignment horizontal="center"/>
    </xf>
    <xf numFmtId="1" fontId="18" fillId="9" borderId="6" xfId="0" applyNumberFormat="1" applyFont="1" applyFill="1" applyBorder="1" applyAlignment="1">
      <alignment horizontal="left" indent="1"/>
    </xf>
    <xf numFmtId="0" fontId="13" fillId="9" borderId="4" xfId="0" applyFont="1" applyFill="1" applyBorder="1"/>
    <xf numFmtId="0" fontId="4" fillId="9" borderId="6" xfId="0" applyFont="1" applyFill="1" applyBorder="1"/>
    <xf numFmtId="0" fontId="13" fillId="9" borderId="6" xfId="0" applyFont="1" applyFill="1" applyBorder="1" applyAlignment="1">
      <alignment horizontal="center"/>
    </xf>
    <xf numFmtId="0" fontId="13" fillId="9" borderId="6" xfId="0" applyFont="1" applyFill="1" applyBorder="1"/>
    <xf numFmtId="0" fontId="13" fillId="6" borderId="38" xfId="0" applyFont="1" applyFill="1" applyBorder="1"/>
    <xf numFmtId="0" fontId="13" fillId="6" borderId="63" xfId="0" applyFont="1" applyFill="1" applyBorder="1"/>
    <xf numFmtId="1" fontId="23" fillId="11" borderId="7" xfId="0" quotePrefix="1" applyNumberFormat="1" applyFont="1" applyFill="1" applyBorder="1" applyAlignment="1">
      <alignment horizontal="center"/>
    </xf>
    <xf numFmtId="0" fontId="9" fillId="17" borderId="15" xfId="0" applyFont="1" applyFill="1" applyBorder="1" applyAlignment="1">
      <alignment horizontal="center"/>
    </xf>
    <xf numFmtId="1" fontId="19" fillId="6" borderId="65" xfId="0" applyNumberFormat="1" applyFont="1" applyFill="1" applyBorder="1" applyAlignment="1" applyProtection="1">
      <alignment horizontal="center"/>
      <protection locked="0"/>
    </xf>
    <xf numFmtId="1" fontId="19" fillId="6" borderId="66" xfId="0" applyNumberFormat="1" applyFont="1" applyFill="1" applyBorder="1" applyAlignment="1" applyProtection="1">
      <alignment horizontal="center"/>
      <protection locked="0"/>
    </xf>
    <xf numFmtId="1" fontId="18" fillId="6" borderId="23" xfId="0" applyNumberFormat="1" applyFont="1" applyFill="1" applyBorder="1" applyAlignment="1">
      <alignment horizontal="left" indent="1"/>
    </xf>
    <xf numFmtId="1" fontId="18" fillId="6" borderId="41" xfId="0" applyNumberFormat="1" applyFont="1" applyFill="1" applyBorder="1" applyAlignment="1">
      <alignment horizontal="left" indent="1"/>
    </xf>
    <xf numFmtId="0" fontId="13" fillId="6" borderId="30" xfId="1" applyNumberFormat="1" applyFont="1" applyFill="1" applyBorder="1" applyAlignment="1" applyProtection="1">
      <protection locked="0"/>
    </xf>
    <xf numFmtId="0" fontId="13" fillId="6" borderId="47" xfId="1" applyNumberFormat="1" applyFont="1" applyFill="1" applyBorder="1" applyAlignment="1" applyProtection="1">
      <protection locked="0"/>
    </xf>
    <xf numFmtId="0" fontId="13" fillId="6" borderId="47" xfId="1" applyNumberFormat="1" applyFont="1" applyFill="1" applyBorder="1" applyAlignment="1" applyProtection="1">
      <alignment horizontal="center"/>
      <protection locked="0"/>
    </xf>
    <xf numFmtId="0" fontId="13" fillId="6" borderId="32" xfId="1" applyNumberFormat="1" applyFont="1" applyFill="1" applyBorder="1" applyAlignment="1" applyProtection="1">
      <protection locked="0"/>
    </xf>
    <xf numFmtId="0" fontId="34" fillId="0" borderId="0" xfId="0" applyFont="1" applyAlignment="1">
      <alignment horizontal="left" vertical="center" indent="10"/>
    </xf>
    <xf numFmtId="0" fontId="24" fillId="9" borderId="0" xfId="1" applyFont="1" applyFill="1" applyBorder="1" applyAlignment="1">
      <alignment horizontal="center"/>
    </xf>
    <xf numFmtId="1" fontId="23" fillId="11" borderId="11" xfId="0" applyNumberFormat="1" applyFont="1" applyFill="1" applyBorder="1" applyAlignment="1">
      <alignment horizontal="center"/>
    </xf>
    <xf numFmtId="1" fontId="23" fillId="11" borderId="31" xfId="0" applyNumberFormat="1" applyFont="1" applyFill="1" applyBorder="1" applyAlignment="1">
      <alignment horizontal="center"/>
    </xf>
    <xf numFmtId="0" fontId="23" fillId="12" borderId="65" xfId="0" applyFont="1" applyFill="1" applyBorder="1" applyAlignment="1">
      <alignment horizontal="center"/>
    </xf>
    <xf numFmtId="0" fontId="23" fillId="12" borderId="20" xfId="0" applyFont="1" applyFill="1" applyBorder="1" applyAlignment="1">
      <alignment horizontal="center"/>
    </xf>
    <xf numFmtId="0" fontId="23" fillId="12" borderId="67" xfId="0" applyFont="1" applyFill="1" applyBorder="1" applyAlignment="1">
      <alignment horizontal="center"/>
    </xf>
    <xf numFmtId="0" fontId="2" fillId="12" borderId="5" xfId="0" applyFont="1" applyFill="1" applyBorder="1"/>
    <xf numFmtId="0" fontId="23" fillId="12" borderId="68" xfId="0" applyFont="1" applyFill="1" applyBorder="1" applyAlignment="1">
      <alignment horizontal="center"/>
    </xf>
    <xf numFmtId="0" fontId="23" fillId="12" borderId="69" xfId="0" applyFont="1" applyFill="1" applyBorder="1" applyAlignment="1">
      <alignment horizontal="center"/>
    </xf>
    <xf numFmtId="0" fontId="23" fillId="12" borderId="70" xfId="0" applyFont="1" applyFill="1" applyBorder="1" applyAlignment="1">
      <alignment horizontal="center"/>
    </xf>
    <xf numFmtId="0" fontId="23" fillId="12" borderId="59" xfId="0" applyFont="1" applyFill="1" applyBorder="1" applyAlignment="1">
      <alignment horizontal="center"/>
    </xf>
    <xf numFmtId="0" fontId="35" fillId="16" borderId="0" xfId="0" applyFont="1" applyFill="1" applyAlignment="1" applyProtection="1">
      <alignment horizontal="center"/>
      <protection locked="0"/>
    </xf>
    <xf numFmtId="0" fontId="36" fillId="16" borderId="0" xfId="0" applyFont="1" applyFill="1" applyProtection="1">
      <protection locked="0"/>
    </xf>
    <xf numFmtId="0" fontId="37" fillId="16" borderId="0" xfId="0" applyFont="1" applyFill="1" applyProtection="1">
      <protection locked="0"/>
    </xf>
    <xf numFmtId="0" fontId="36" fillId="16" borderId="0" xfId="0" applyFont="1" applyFill="1"/>
    <xf numFmtId="0" fontId="36" fillId="16" borderId="0" xfId="0" applyFont="1" applyFill="1" applyAlignment="1">
      <alignment horizontal="center"/>
    </xf>
    <xf numFmtId="0" fontId="38" fillId="16" borderId="0" xfId="0" applyFont="1" applyFill="1" applyAlignment="1" applyProtection="1">
      <alignment horizontal="center"/>
      <protection locked="0"/>
    </xf>
    <xf numFmtId="0" fontId="37" fillId="16" borderId="0" xfId="0" applyFont="1" applyFill="1" applyAlignment="1">
      <alignment horizontal="center"/>
    </xf>
    <xf numFmtId="0" fontId="39" fillId="16" borderId="0" xfId="0" applyFont="1" applyFill="1" applyAlignment="1">
      <alignment horizontal="center"/>
    </xf>
    <xf numFmtId="0" fontId="36" fillId="16" borderId="0" xfId="0" applyFont="1" applyFill="1" applyAlignment="1" applyProtection="1">
      <alignment horizontal="center"/>
      <protection locked="0"/>
    </xf>
    <xf numFmtId="0" fontId="37" fillId="16" borderId="0" xfId="0" applyFont="1" applyFill="1" applyAlignment="1" applyProtection="1">
      <alignment horizontal="center"/>
      <protection locked="0"/>
    </xf>
    <xf numFmtId="1" fontId="35" fillId="16" borderId="0" xfId="0" applyNumberFormat="1" applyFont="1" applyFill="1" applyAlignment="1">
      <alignment horizontal="center"/>
    </xf>
    <xf numFmtId="2" fontId="40" fillId="16" borderId="0" xfId="0" applyNumberFormat="1" applyFont="1" applyFill="1" applyAlignment="1">
      <alignment horizontal="center"/>
    </xf>
    <xf numFmtId="2" fontId="41" fillId="16" borderId="0" xfId="2" applyNumberFormat="1" applyFont="1" applyFill="1" applyBorder="1" applyAlignment="1">
      <alignment horizontal="center"/>
    </xf>
    <xf numFmtId="2" fontId="36" fillId="16" borderId="0" xfId="0" applyNumberFormat="1" applyFont="1" applyFill="1" applyAlignment="1">
      <alignment horizontal="center"/>
    </xf>
    <xf numFmtId="0" fontId="42" fillId="16" borderId="0" xfId="0" applyFont="1" applyFill="1"/>
    <xf numFmtId="0" fontId="42" fillId="0" borderId="0" xfId="0" applyFont="1"/>
    <xf numFmtId="0" fontId="43" fillId="0" borderId="0" xfId="0" applyFont="1"/>
    <xf numFmtId="0" fontId="13" fillId="4" borderId="0" xfId="1" applyFont="1" applyFill="1" applyBorder="1"/>
    <xf numFmtId="0" fontId="13" fillId="4" borderId="0" xfId="1" applyFont="1" applyFill="1" applyBorder="1" applyAlignment="1">
      <alignment horizontal="center"/>
    </xf>
    <xf numFmtId="2" fontId="24" fillId="4" borderId="0" xfId="0" applyNumberFormat="1" applyFont="1" applyFill="1" applyAlignment="1">
      <alignment horizontal="center"/>
    </xf>
    <xf numFmtId="0" fontId="24" fillId="4" borderId="0" xfId="1" applyFont="1" applyFill="1" applyBorder="1" applyAlignment="1">
      <alignment horizontal="center"/>
    </xf>
    <xf numFmtId="0" fontId="13" fillId="4" borderId="0" xfId="1" applyFont="1" applyFill="1" applyBorder="1" applyProtection="1">
      <protection locked="0"/>
    </xf>
    <xf numFmtId="0" fontId="13" fillId="4" borderId="0" xfId="1" applyFont="1" applyFill="1" applyBorder="1" applyAlignment="1" applyProtection="1">
      <alignment horizontal="center"/>
      <protection locked="0"/>
    </xf>
    <xf numFmtId="0" fontId="13" fillId="4" borderId="0" xfId="1" applyNumberFormat="1" applyFont="1" applyFill="1" applyBorder="1" applyAlignment="1" applyProtection="1">
      <protection locked="0"/>
    </xf>
    <xf numFmtId="0" fontId="13" fillId="4" borderId="0" xfId="1" applyNumberFormat="1" applyFont="1" applyFill="1" applyBorder="1" applyAlignment="1" applyProtection="1">
      <alignment horizontal="center"/>
      <protection locked="0"/>
    </xf>
    <xf numFmtId="0" fontId="13" fillId="19" borderId="15" xfId="0" applyFont="1" applyFill="1" applyBorder="1" applyProtection="1">
      <protection locked="0"/>
    </xf>
    <xf numFmtId="0" fontId="9" fillId="19" borderId="16" xfId="0" applyFont="1" applyFill="1" applyBorder="1"/>
    <xf numFmtId="0" fontId="0" fillId="19" borderId="39" xfId="0" applyFill="1" applyBorder="1" applyProtection="1">
      <protection locked="0"/>
    </xf>
    <xf numFmtId="0" fontId="13" fillId="19" borderId="2" xfId="0" applyFont="1" applyFill="1" applyBorder="1"/>
    <xf numFmtId="0" fontId="13" fillId="19" borderId="15" xfId="0" applyFont="1" applyFill="1" applyBorder="1" applyAlignment="1">
      <alignment horizontal="center"/>
    </xf>
    <xf numFmtId="0" fontId="13" fillId="19" borderId="17" xfId="0" applyFont="1" applyFill="1" applyBorder="1" applyAlignment="1">
      <alignment horizontal="center"/>
    </xf>
    <xf numFmtId="0" fontId="9" fillId="19" borderId="15" xfId="0" applyFont="1" applyFill="1" applyBorder="1" applyAlignment="1">
      <alignment horizontal="center"/>
    </xf>
    <xf numFmtId="0" fontId="9" fillId="19" borderId="39" xfId="0" applyFont="1" applyFill="1" applyBorder="1" applyAlignment="1">
      <alignment horizontal="center"/>
    </xf>
    <xf numFmtId="0" fontId="13" fillId="19" borderId="0" xfId="0" applyFont="1" applyFill="1" applyAlignment="1">
      <alignment horizontal="center"/>
    </xf>
    <xf numFmtId="0" fontId="0" fillId="19" borderId="15" xfId="0" applyFill="1" applyBorder="1" applyProtection="1">
      <protection locked="0"/>
    </xf>
    <xf numFmtId="0" fontId="13" fillId="19" borderId="16" xfId="0" applyFont="1" applyFill="1" applyBorder="1" applyAlignment="1">
      <alignment horizontal="center"/>
    </xf>
    <xf numFmtId="0" fontId="13" fillId="19" borderId="1" xfId="0" applyFont="1" applyFill="1" applyBorder="1" applyAlignment="1">
      <alignment horizontal="center"/>
    </xf>
    <xf numFmtId="0" fontId="9" fillId="19" borderId="1" xfId="0" applyFont="1" applyFill="1" applyBorder="1" applyAlignment="1">
      <alignment horizontal="center"/>
    </xf>
    <xf numFmtId="0" fontId="18" fillId="19" borderId="16" xfId="0" applyFont="1" applyFill="1" applyBorder="1" applyAlignment="1">
      <alignment horizontal="center"/>
    </xf>
    <xf numFmtId="0" fontId="9" fillId="19" borderId="2" xfId="0" applyFont="1" applyFill="1" applyBorder="1" applyAlignment="1">
      <alignment horizontal="center"/>
    </xf>
    <xf numFmtId="9" fontId="9" fillId="19" borderId="39" xfId="0" applyNumberFormat="1" applyFont="1" applyFill="1" applyBorder="1" applyAlignment="1">
      <alignment horizontal="center"/>
    </xf>
    <xf numFmtId="0" fontId="0" fillId="19" borderId="8" xfId="0" applyFill="1" applyBorder="1" applyAlignment="1" applyProtection="1">
      <alignment horizontal="center"/>
      <protection locked="0"/>
    </xf>
    <xf numFmtId="0" fontId="16" fillId="19" borderId="24" xfId="0" applyFont="1" applyFill="1" applyBorder="1" applyAlignment="1" applyProtection="1">
      <alignment horizontal="center"/>
      <protection locked="0"/>
    </xf>
    <xf numFmtId="0" fontId="0" fillId="19" borderId="9" xfId="0" applyFill="1" applyBorder="1" applyAlignment="1" applyProtection="1">
      <alignment horizontal="center"/>
      <protection locked="0"/>
    </xf>
    <xf numFmtId="0" fontId="9" fillId="19" borderId="16" xfId="0" applyFont="1" applyFill="1" applyBorder="1" applyAlignment="1" applyProtection="1">
      <alignment horizontal="center"/>
      <protection locked="0"/>
    </xf>
    <xf numFmtId="0" fontId="9" fillId="19" borderId="24" xfId="0" applyFont="1" applyFill="1" applyBorder="1" applyAlignment="1" applyProtection="1">
      <alignment horizontal="center"/>
      <protection locked="0"/>
    </xf>
    <xf numFmtId="0" fontId="13" fillId="6" borderId="12" xfId="1" applyNumberFormat="1" applyFont="1" applyFill="1" applyBorder="1" applyAlignment="1" applyProtection="1">
      <protection locked="0"/>
    </xf>
    <xf numFmtId="0" fontId="13" fillId="6" borderId="27" xfId="1" applyFont="1" applyFill="1" applyBorder="1"/>
    <xf numFmtId="1" fontId="33" fillId="8" borderId="26" xfId="1" applyNumberFormat="1" applyFont="1" applyFill="1" applyBorder="1" applyAlignment="1">
      <alignment horizontal="center"/>
    </xf>
    <xf numFmtId="1" fontId="33" fillId="8" borderId="35" xfId="1" applyNumberFormat="1" applyFont="1" applyFill="1" applyBorder="1" applyAlignment="1">
      <alignment horizontal="center"/>
    </xf>
    <xf numFmtId="0" fontId="36" fillId="16" borderId="0" xfId="0" applyFont="1" applyFill="1" applyAlignment="1">
      <alignment horizontal="left"/>
    </xf>
    <xf numFmtId="0" fontId="13" fillId="6" borderId="55" xfId="1" applyFont="1" applyFill="1" applyBorder="1" applyProtection="1">
      <protection locked="0"/>
    </xf>
    <xf numFmtId="0" fontId="13" fillId="6" borderId="53" xfId="1" applyFont="1" applyFill="1" applyBorder="1" applyAlignment="1" applyProtection="1">
      <alignment horizontal="center"/>
      <protection locked="0"/>
    </xf>
    <xf numFmtId="0" fontId="13" fillId="6" borderId="54" xfId="1" applyFont="1" applyFill="1" applyBorder="1"/>
    <xf numFmtId="2" fontId="24" fillId="14" borderId="53" xfId="0" applyNumberFormat="1" applyFont="1" applyFill="1" applyBorder="1" applyAlignment="1">
      <alignment horizontal="center"/>
    </xf>
    <xf numFmtId="0" fontId="24" fillId="9" borderId="54" xfId="1" applyFont="1" applyFill="1" applyBorder="1" applyAlignment="1">
      <alignment horizontal="center"/>
    </xf>
    <xf numFmtId="0" fontId="24" fillId="14" borderId="15" xfId="0" applyFont="1" applyFill="1" applyBorder="1" applyAlignment="1">
      <alignment horizontal="center"/>
    </xf>
    <xf numFmtId="1" fontId="23" fillId="11" borderId="57" xfId="0" applyNumberFormat="1" applyFont="1" applyFill="1" applyBorder="1" applyAlignment="1">
      <alignment horizontal="center"/>
    </xf>
    <xf numFmtId="1" fontId="23" fillId="11" borderId="14" xfId="0" applyNumberFormat="1" applyFont="1" applyFill="1" applyBorder="1" applyAlignment="1">
      <alignment horizontal="center"/>
    </xf>
    <xf numFmtId="1" fontId="23" fillId="3" borderId="52" xfId="0" applyNumberFormat="1" applyFont="1" applyFill="1" applyBorder="1" applyAlignment="1">
      <alignment horizontal="center"/>
    </xf>
    <xf numFmtId="1" fontId="23" fillId="3" borderId="14" xfId="0" applyNumberFormat="1" applyFont="1" applyFill="1" applyBorder="1" applyAlignment="1">
      <alignment horizontal="center"/>
    </xf>
    <xf numFmtId="1" fontId="23" fillId="3" borderId="54" xfId="0" applyNumberFormat="1" applyFont="1" applyFill="1" applyBorder="1" applyAlignment="1">
      <alignment horizontal="center"/>
    </xf>
    <xf numFmtId="1" fontId="23" fillId="11" borderId="41" xfId="0" applyNumberFormat="1" applyFont="1" applyFill="1" applyBorder="1" applyAlignment="1">
      <alignment horizontal="center"/>
    </xf>
    <xf numFmtId="1" fontId="23" fillId="3" borderId="57" xfId="0" applyNumberFormat="1" applyFont="1" applyFill="1" applyBorder="1" applyAlignment="1">
      <alignment horizontal="center"/>
    </xf>
    <xf numFmtId="1" fontId="23" fillId="3" borderId="58" xfId="0" applyNumberFormat="1" applyFont="1" applyFill="1" applyBorder="1" applyAlignment="1">
      <alignment horizontal="center"/>
    </xf>
    <xf numFmtId="0" fontId="13" fillId="6" borderId="35" xfId="1" applyFont="1" applyFill="1" applyBorder="1" applyAlignment="1">
      <alignment horizontal="center"/>
    </xf>
    <xf numFmtId="0" fontId="13" fillId="6" borderId="29" xfId="1" applyFont="1" applyFill="1" applyBorder="1"/>
    <xf numFmtId="2" fontId="24" fillId="14" borderId="35" xfId="0" applyNumberFormat="1" applyFont="1" applyFill="1" applyBorder="1" applyAlignment="1">
      <alignment horizontal="center"/>
    </xf>
    <xf numFmtId="1" fontId="23" fillId="11" borderId="48" xfId="0" applyNumberFormat="1" applyFont="1" applyFill="1" applyBorder="1" applyAlignment="1">
      <alignment horizontal="center"/>
    </xf>
    <xf numFmtId="1" fontId="23" fillId="11" borderId="22" xfId="0" applyNumberFormat="1" applyFont="1" applyFill="1" applyBorder="1" applyAlignment="1">
      <alignment horizontal="center"/>
    </xf>
    <xf numFmtId="1" fontId="23" fillId="3" borderId="51" xfId="0" applyNumberFormat="1" applyFont="1" applyFill="1" applyBorder="1" applyAlignment="1">
      <alignment horizontal="center"/>
    </xf>
    <xf numFmtId="1" fontId="23" fillId="3" borderId="22" xfId="0" applyNumberFormat="1" applyFont="1" applyFill="1" applyBorder="1" applyAlignment="1">
      <alignment horizontal="center"/>
    </xf>
    <xf numFmtId="1" fontId="23" fillId="3" borderId="29" xfId="0" applyNumberFormat="1" applyFont="1" applyFill="1" applyBorder="1" applyAlignment="1">
      <alignment horizontal="center"/>
    </xf>
    <xf numFmtId="1" fontId="23" fillId="11" borderId="23" xfId="0" applyNumberFormat="1" applyFont="1" applyFill="1" applyBorder="1" applyAlignment="1">
      <alignment horizontal="center"/>
    </xf>
    <xf numFmtId="1" fontId="23" fillId="3" borderId="48" xfId="0" applyNumberFormat="1" applyFont="1" applyFill="1" applyBorder="1" applyAlignment="1">
      <alignment horizontal="center"/>
    </xf>
    <xf numFmtId="1" fontId="23" fillId="3" borderId="49" xfId="0" applyNumberFormat="1" applyFont="1" applyFill="1" applyBorder="1" applyAlignment="1">
      <alignment horizontal="center"/>
    </xf>
    <xf numFmtId="0" fontId="13" fillId="20" borderId="4" xfId="1" applyFont="1" applyFill="1" applyBorder="1"/>
    <xf numFmtId="0" fontId="13" fillId="20" borderId="6" xfId="1" applyFont="1" applyFill="1" applyBorder="1"/>
    <xf numFmtId="0" fontId="13" fillId="20" borderId="6" xfId="1" applyFont="1" applyFill="1" applyBorder="1" applyAlignment="1">
      <alignment horizontal="center"/>
    </xf>
    <xf numFmtId="2" fontId="24" fillId="20" borderId="6" xfId="0" applyNumberFormat="1" applyFont="1" applyFill="1" applyBorder="1" applyAlignment="1">
      <alignment horizontal="center"/>
    </xf>
    <xf numFmtId="0" fontId="24" fillId="20" borderId="6" xfId="1" applyFont="1" applyFill="1" applyBorder="1" applyAlignment="1">
      <alignment horizontal="center"/>
    </xf>
    <xf numFmtId="0" fontId="24" fillId="20" borderId="6" xfId="0" applyFont="1" applyFill="1" applyBorder="1" applyAlignment="1">
      <alignment horizontal="center"/>
    </xf>
    <xf numFmtId="1" fontId="23" fillId="20" borderId="6" xfId="0" applyNumberFormat="1" applyFont="1" applyFill="1" applyBorder="1" applyAlignment="1">
      <alignment horizontal="center"/>
    </xf>
    <xf numFmtId="1" fontId="23" fillId="20" borderId="5" xfId="0" applyNumberFormat="1" applyFont="1" applyFill="1" applyBorder="1" applyAlignment="1">
      <alignment horizontal="center"/>
    </xf>
    <xf numFmtId="0" fontId="13" fillId="6" borderId="55" xfId="1" applyFont="1" applyFill="1" applyBorder="1"/>
    <xf numFmtId="0" fontId="13" fillId="6" borderId="53" xfId="1" applyFont="1" applyFill="1" applyBorder="1" applyAlignment="1">
      <alignment horizontal="center"/>
    </xf>
    <xf numFmtId="2" fontId="23" fillId="11" borderId="48" xfId="0" applyNumberFormat="1" applyFont="1" applyFill="1" applyBorder="1" applyAlignment="1">
      <alignment horizontal="center"/>
    </xf>
    <xf numFmtId="2" fontId="23" fillId="11" borderId="22" xfId="0" applyNumberFormat="1" applyFont="1" applyFill="1" applyBorder="1" applyAlignment="1">
      <alignment horizontal="center"/>
    </xf>
    <xf numFmtId="2" fontId="23" fillId="11" borderId="23" xfId="0" applyNumberFormat="1" applyFont="1" applyFill="1" applyBorder="1" applyAlignment="1">
      <alignment horizontal="center"/>
    </xf>
    <xf numFmtId="0" fontId="24" fillId="4" borderId="0" xfId="0" applyFont="1" applyFill="1" applyAlignment="1">
      <alignment horizontal="center"/>
    </xf>
    <xf numFmtId="1" fontId="23" fillId="4" borderId="0" xfId="0" applyNumberFormat="1" applyFont="1" applyFill="1" applyAlignment="1">
      <alignment horizontal="center"/>
    </xf>
    <xf numFmtId="0" fontId="13" fillId="4" borderId="0" xfId="0" applyFont="1" applyFill="1" applyAlignment="1" applyProtection="1">
      <alignment horizontal="center"/>
      <protection locked="0"/>
    </xf>
    <xf numFmtId="0" fontId="13" fillId="4" borderId="0" xfId="0" applyFont="1" applyFill="1" applyProtection="1">
      <protection locked="0"/>
    </xf>
    <xf numFmtId="0" fontId="9" fillId="4" borderId="0" xfId="1" applyFont="1" applyFill="1" applyBorder="1" applyAlignment="1">
      <alignment horizontal="center"/>
    </xf>
    <xf numFmtId="0" fontId="24" fillId="4" borderId="0" xfId="0" applyFont="1" applyFill="1" applyAlignment="1" applyProtection="1">
      <alignment horizontal="center"/>
      <protection locked="0"/>
    </xf>
    <xf numFmtId="0" fontId="13" fillId="22" borderId="27" xfId="1" applyFont="1" applyFill="1" applyBorder="1" applyAlignment="1">
      <alignment horizontal="center"/>
    </xf>
    <xf numFmtId="0" fontId="9" fillId="23" borderId="7" xfId="0" applyFont="1" applyFill="1" applyBorder="1" applyAlignment="1" applyProtection="1">
      <alignment vertical="center"/>
      <protection locked="0"/>
    </xf>
    <xf numFmtId="0" fontId="3" fillId="23" borderId="7" xfId="0" applyFont="1" applyFill="1" applyBorder="1" applyProtection="1">
      <protection locked="0"/>
    </xf>
    <xf numFmtId="0" fontId="3" fillId="23" borderId="11" xfId="0" applyFont="1" applyFill="1" applyBorder="1" applyProtection="1">
      <protection locked="0"/>
    </xf>
    <xf numFmtId="0" fontId="12" fillId="23" borderId="12" xfId="0" applyFont="1" applyFill="1" applyBorder="1" applyProtection="1">
      <protection locked="0"/>
    </xf>
    <xf numFmtId="0" fontId="3" fillId="23" borderId="13" xfId="0" applyFont="1" applyFill="1" applyBorder="1"/>
    <xf numFmtId="0" fontId="3" fillId="23" borderId="7" xfId="0" applyFont="1" applyFill="1" applyBorder="1" applyAlignment="1">
      <alignment horizontal="center"/>
    </xf>
    <xf numFmtId="0" fontId="3" fillId="23" borderId="14" xfId="0" applyFont="1" applyFill="1" applyBorder="1" applyAlignment="1">
      <alignment horizontal="center"/>
    </xf>
    <xf numFmtId="0" fontId="9" fillId="23" borderId="7" xfId="0" applyFont="1" applyFill="1" applyBorder="1" applyAlignment="1" applyProtection="1">
      <alignment horizontal="center"/>
      <protection locked="0"/>
    </xf>
    <xf numFmtId="0" fontId="3" fillId="23" borderId="18" xfId="0" applyFont="1" applyFill="1" applyBorder="1" applyProtection="1">
      <protection locked="0"/>
    </xf>
    <xf numFmtId="0" fontId="3" fillId="23" borderId="18" xfId="0" applyFont="1" applyFill="1" applyBorder="1"/>
    <xf numFmtId="0" fontId="12" fillId="23" borderId="19" xfId="0" applyFont="1" applyFill="1" applyBorder="1" applyAlignment="1">
      <alignment horizontal="center"/>
    </xf>
    <xf numFmtId="0" fontId="3" fillId="23" borderId="20" xfId="0" applyFont="1" applyFill="1" applyBorder="1" applyAlignment="1">
      <alignment horizontal="center"/>
    </xf>
    <xf numFmtId="0" fontId="14" fillId="23" borderId="7" xfId="0" applyFont="1" applyFill="1" applyBorder="1" applyAlignment="1" applyProtection="1">
      <alignment horizontal="center"/>
      <protection locked="0"/>
    </xf>
    <xf numFmtId="0" fontId="3" fillId="23" borderId="21" xfId="0" applyFont="1" applyFill="1" applyBorder="1"/>
    <xf numFmtId="0" fontId="3" fillId="23" borderId="22" xfId="0" applyFont="1" applyFill="1" applyBorder="1" applyAlignment="1">
      <alignment horizontal="center"/>
    </xf>
    <xf numFmtId="0" fontId="3" fillId="23" borderId="23" xfId="0" applyFont="1" applyFill="1" applyBorder="1" applyAlignment="1">
      <alignment horizontal="center"/>
    </xf>
    <xf numFmtId="0" fontId="15" fillId="23" borderId="7" xfId="0" applyFont="1" applyFill="1" applyBorder="1" applyAlignment="1">
      <alignment horizontal="center"/>
    </xf>
    <xf numFmtId="0" fontId="3" fillId="23" borderId="21" xfId="0" applyFont="1" applyFill="1" applyBorder="1" applyProtection="1">
      <protection locked="0"/>
    </xf>
    <xf numFmtId="0" fontId="3" fillId="23" borderId="21" xfId="0" applyFont="1" applyFill="1" applyBorder="1" applyAlignment="1" applyProtection="1">
      <alignment horizontal="center"/>
      <protection locked="0"/>
    </xf>
    <xf numFmtId="0" fontId="12" fillId="23" borderId="7" xfId="0" applyFont="1" applyFill="1" applyBorder="1" applyAlignment="1" applyProtection="1">
      <alignment horizontal="center"/>
      <protection locked="0"/>
    </xf>
    <xf numFmtId="0" fontId="12" fillId="23" borderId="11" xfId="0" applyFont="1" applyFill="1" applyBorder="1" applyAlignment="1" applyProtection="1">
      <alignment horizontal="center"/>
      <protection locked="0"/>
    </xf>
    <xf numFmtId="0" fontId="3" fillId="23" borderId="22" xfId="0" applyFont="1" applyFill="1" applyBorder="1" applyAlignment="1" applyProtection="1">
      <alignment horizontal="center"/>
      <protection locked="0"/>
    </xf>
    <xf numFmtId="0" fontId="16" fillId="23" borderId="7" xfId="0" applyFont="1" applyFill="1" applyBorder="1" applyAlignment="1" applyProtection="1">
      <alignment horizontal="center"/>
      <protection locked="0"/>
    </xf>
    <xf numFmtId="0" fontId="3" fillId="23" borderId="7" xfId="0" applyFont="1" applyFill="1" applyBorder="1"/>
    <xf numFmtId="0" fontId="3" fillId="23" borderId="11" xfId="0" applyFont="1" applyFill="1" applyBorder="1"/>
    <xf numFmtId="2" fontId="20" fillId="23" borderId="7" xfId="0" applyNumberFormat="1" applyFont="1" applyFill="1" applyBorder="1" applyAlignment="1">
      <alignment horizontal="center"/>
    </xf>
    <xf numFmtId="2" fontId="3" fillId="23" borderId="33" xfId="0" applyNumberFormat="1" applyFont="1" applyFill="1" applyBorder="1" applyAlignment="1">
      <alignment horizontal="center"/>
    </xf>
    <xf numFmtId="1" fontId="18" fillId="23" borderId="7" xfId="0" applyNumberFormat="1" applyFont="1" applyFill="1" applyBorder="1" applyAlignment="1">
      <alignment horizontal="center"/>
    </xf>
    <xf numFmtId="1" fontId="33" fillId="8" borderId="38" xfId="1" applyNumberFormat="1" applyFont="1" applyFill="1" applyBorder="1" applyAlignment="1">
      <alignment horizontal="center"/>
    </xf>
    <xf numFmtId="1" fontId="33" fillId="8" borderId="28" xfId="1" applyNumberFormat="1" applyFont="1" applyFill="1" applyBorder="1" applyAlignment="1">
      <alignment horizontal="center"/>
    </xf>
    <xf numFmtId="1" fontId="33" fillId="8" borderId="24" xfId="1" applyNumberFormat="1" applyFont="1" applyFill="1" applyBorder="1" applyAlignment="1">
      <alignment horizontal="center"/>
    </xf>
    <xf numFmtId="0" fontId="19" fillId="6" borderId="48" xfId="0" applyFont="1" applyFill="1" applyBorder="1" applyAlignment="1" applyProtection="1">
      <alignment horizontal="center"/>
      <protection locked="0"/>
    </xf>
    <xf numFmtId="1" fontId="33" fillId="9" borderId="6" xfId="1" applyNumberFormat="1" applyFont="1" applyFill="1" applyBorder="1" applyAlignment="1">
      <alignment horizontal="center"/>
    </xf>
    <xf numFmtId="0" fontId="9" fillId="9" borderId="6" xfId="0" applyFont="1" applyFill="1" applyBorder="1" applyAlignment="1">
      <alignment horizontal="center"/>
    </xf>
    <xf numFmtId="1" fontId="23" fillId="11" borderId="42" xfId="0" applyNumberFormat="1" applyFont="1" applyFill="1" applyBorder="1" applyAlignment="1">
      <alignment horizontal="center"/>
    </xf>
    <xf numFmtId="1" fontId="23" fillId="11" borderId="19" xfId="0" applyNumberFormat="1" applyFont="1" applyFill="1" applyBorder="1" applyAlignment="1">
      <alignment horizontal="center"/>
    </xf>
    <xf numFmtId="1" fontId="23" fillId="11" borderId="43" xfId="0" applyNumberFormat="1" applyFont="1" applyFill="1" applyBorder="1" applyAlignment="1">
      <alignment horizontal="center"/>
    </xf>
    <xf numFmtId="2" fontId="23" fillId="11" borderId="47" xfId="0" applyNumberFormat="1" applyFont="1" applyFill="1" applyBorder="1" applyAlignment="1">
      <alignment horizontal="center"/>
    </xf>
    <xf numFmtId="2" fontId="23" fillId="11" borderId="32" xfId="0" applyNumberFormat="1" applyFont="1" applyFill="1" applyBorder="1" applyAlignment="1">
      <alignment horizontal="center"/>
    </xf>
    <xf numFmtId="0" fontId="44" fillId="0" borderId="0" xfId="0" applyFont="1"/>
    <xf numFmtId="0" fontId="45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1" fontId="33" fillId="9" borderId="2" xfId="1" applyNumberFormat="1" applyFont="1" applyFill="1" applyBorder="1" applyAlignment="1">
      <alignment horizontal="center"/>
    </xf>
    <xf numFmtId="1" fontId="19" fillId="6" borderId="42" xfId="0" applyNumberFormat="1" applyFont="1" applyFill="1" applyBorder="1" applyAlignment="1" applyProtection="1">
      <alignment horizontal="center"/>
      <protection locked="0"/>
    </xf>
    <xf numFmtId="1" fontId="19" fillId="6" borderId="61" xfId="0" applyNumberFormat="1" applyFont="1" applyFill="1" applyBorder="1" applyAlignment="1" applyProtection="1">
      <alignment horizontal="center"/>
      <protection locked="0"/>
    </xf>
    <xf numFmtId="0" fontId="13" fillId="21" borderId="8" xfId="0" applyFont="1" applyFill="1" applyBorder="1"/>
    <xf numFmtId="0" fontId="4" fillId="21" borderId="9" xfId="0" applyFont="1" applyFill="1" applyBorder="1"/>
    <xf numFmtId="0" fontId="13" fillId="21" borderId="9" xfId="0" applyFont="1" applyFill="1" applyBorder="1" applyAlignment="1">
      <alignment horizontal="center"/>
    </xf>
    <xf numFmtId="0" fontId="13" fillId="21" borderId="9" xfId="0" applyFont="1" applyFill="1" applyBorder="1"/>
    <xf numFmtId="1" fontId="33" fillId="21" borderId="0" xfId="1" applyNumberFormat="1" applyFont="1" applyFill="1" applyBorder="1" applyAlignment="1">
      <alignment horizontal="center"/>
    </xf>
    <xf numFmtId="1" fontId="17" fillId="21" borderId="9" xfId="0" applyNumberFormat="1" applyFont="1" applyFill="1" applyBorder="1" applyAlignment="1">
      <alignment horizontal="center"/>
    </xf>
    <xf numFmtId="164" fontId="18" fillId="21" borderId="9" xfId="0" applyNumberFormat="1" applyFont="1" applyFill="1" applyBorder="1" applyAlignment="1">
      <alignment horizontal="center"/>
    </xf>
    <xf numFmtId="0" fontId="19" fillId="21" borderId="9" xfId="0" applyFont="1" applyFill="1" applyBorder="1" applyAlignment="1">
      <alignment horizontal="center"/>
    </xf>
    <xf numFmtId="0" fontId="9" fillId="21" borderId="9" xfId="0" applyFont="1" applyFill="1" applyBorder="1" applyAlignment="1">
      <alignment horizontal="center"/>
    </xf>
    <xf numFmtId="2" fontId="9" fillId="21" borderId="9" xfId="0" applyNumberFormat="1" applyFont="1" applyFill="1" applyBorder="1" applyAlignment="1">
      <alignment horizontal="center"/>
    </xf>
    <xf numFmtId="1" fontId="19" fillId="21" borderId="9" xfId="0" applyNumberFormat="1" applyFont="1" applyFill="1" applyBorder="1" applyAlignment="1" applyProtection="1">
      <alignment horizontal="center"/>
      <protection locked="0"/>
    </xf>
    <xf numFmtId="1" fontId="18" fillId="21" borderId="9" xfId="0" applyNumberFormat="1" applyFont="1" applyFill="1" applyBorder="1" applyAlignment="1">
      <alignment horizontal="center"/>
    </xf>
    <xf numFmtId="1" fontId="18" fillId="21" borderId="9" xfId="0" applyNumberFormat="1" applyFont="1" applyFill="1" applyBorder="1" applyAlignment="1">
      <alignment horizontal="left" indent="1"/>
    </xf>
    <xf numFmtId="0" fontId="19" fillId="21" borderId="9" xfId="0" applyFont="1" applyFill="1" applyBorder="1" applyAlignment="1" applyProtection="1">
      <alignment horizontal="center"/>
      <protection locked="0"/>
    </xf>
    <xf numFmtId="1" fontId="18" fillId="21" borderId="10" xfId="0" applyNumberFormat="1" applyFont="1" applyFill="1" applyBorder="1" applyAlignment="1">
      <alignment horizontal="center"/>
    </xf>
    <xf numFmtId="164" fontId="18" fillId="17" borderId="7" xfId="0" applyNumberFormat="1" applyFont="1" applyFill="1" applyBorder="1" applyAlignment="1">
      <alignment horizontal="center"/>
    </xf>
    <xf numFmtId="0" fontId="19" fillId="17" borderId="7" xfId="0" applyFont="1" applyFill="1" applyBorder="1" applyAlignment="1">
      <alignment horizontal="center"/>
    </xf>
    <xf numFmtId="1" fontId="18" fillId="6" borderId="7" xfId="0" applyNumberFormat="1" applyFont="1" applyFill="1" applyBorder="1" applyAlignment="1">
      <alignment horizontal="center"/>
    </xf>
    <xf numFmtId="1" fontId="18" fillId="6" borderId="7" xfId="0" applyNumberFormat="1" applyFont="1" applyFill="1" applyBorder="1" applyAlignment="1">
      <alignment horizontal="left" indent="1"/>
    </xf>
    <xf numFmtId="0" fontId="19" fillId="6" borderId="7" xfId="0" applyFont="1" applyFill="1" applyBorder="1" applyAlignment="1" applyProtection="1">
      <alignment horizontal="center"/>
      <protection locked="0"/>
    </xf>
    <xf numFmtId="0" fontId="13" fillId="6" borderId="26" xfId="1" applyFont="1" applyFill="1" applyBorder="1" applyAlignment="1">
      <alignment horizontal="center"/>
    </xf>
    <xf numFmtId="0" fontId="13" fillId="6" borderId="38" xfId="0" applyFont="1" applyFill="1" applyBorder="1" applyAlignment="1">
      <alignment horizontal="center"/>
    </xf>
    <xf numFmtId="1" fontId="17" fillId="17" borderId="13" xfId="0" applyNumberFormat="1" applyFont="1" applyFill="1" applyBorder="1" applyAlignment="1">
      <alignment horizontal="center"/>
    </xf>
    <xf numFmtId="0" fontId="9" fillId="17" borderId="45" xfId="0" applyFont="1" applyFill="1" applyBorder="1" applyAlignment="1">
      <alignment horizontal="center"/>
    </xf>
    <xf numFmtId="1" fontId="9" fillId="17" borderId="45" xfId="0" applyNumberFormat="1" applyFont="1" applyFill="1" applyBorder="1" applyAlignment="1">
      <alignment horizontal="center"/>
    </xf>
    <xf numFmtId="1" fontId="9" fillId="17" borderId="11" xfId="0" applyNumberFormat="1" applyFont="1" applyFill="1" applyBorder="1" applyAlignment="1">
      <alignment horizontal="center"/>
    </xf>
    <xf numFmtId="0" fontId="9" fillId="17" borderId="11" xfId="0" applyFont="1" applyFill="1" applyBorder="1" applyAlignment="1">
      <alignment horizontal="center"/>
    </xf>
    <xf numFmtId="2" fontId="9" fillId="15" borderId="26" xfId="0" applyNumberFormat="1" applyFont="1" applyFill="1" applyBorder="1" applyAlignment="1">
      <alignment horizontal="center"/>
    </xf>
    <xf numFmtId="2" fontId="9" fillId="15" borderId="35" xfId="0" applyNumberFormat="1" applyFont="1" applyFill="1" applyBorder="1" applyAlignment="1">
      <alignment horizontal="center"/>
    </xf>
    <xf numFmtId="2" fontId="9" fillId="15" borderId="28" xfId="0" applyNumberFormat="1" applyFont="1" applyFill="1" applyBorder="1" applyAlignment="1">
      <alignment horizontal="center"/>
    </xf>
    <xf numFmtId="2" fontId="9" fillId="15" borderId="38" xfId="0" applyNumberFormat="1" applyFont="1" applyFill="1" applyBorder="1" applyAlignment="1">
      <alignment horizontal="center"/>
    </xf>
    <xf numFmtId="0" fontId="13" fillId="20" borderId="39" xfId="1" applyFont="1" applyFill="1" applyBorder="1"/>
    <xf numFmtId="0" fontId="13" fillId="20" borderId="0" xfId="1" applyFont="1" applyFill="1" applyBorder="1"/>
    <xf numFmtId="0" fontId="13" fillId="20" borderId="0" xfId="1" applyFont="1" applyFill="1" applyBorder="1" applyAlignment="1">
      <alignment horizontal="center"/>
    </xf>
    <xf numFmtId="2" fontId="24" fillId="20" borderId="0" xfId="0" applyNumberFormat="1" applyFont="1" applyFill="1" applyAlignment="1">
      <alignment horizontal="center"/>
    </xf>
    <xf numFmtId="0" fontId="24" fillId="20" borderId="0" xfId="1" applyFont="1" applyFill="1" applyBorder="1" applyAlignment="1">
      <alignment horizontal="center"/>
    </xf>
    <xf numFmtId="0" fontId="24" fillId="20" borderId="0" xfId="0" applyFont="1" applyFill="1" applyAlignment="1">
      <alignment horizontal="center"/>
    </xf>
    <xf numFmtId="1" fontId="23" fillId="20" borderId="0" xfId="0" applyNumberFormat="1" applyFont="1" applyFill="1" applyAlignment="1">
      <alignment horizontal="center"/>
    </xf>
    <xf numFmtId="1" fontId="23" fillId="20" borderId="2" xfId="0" applyNumberFormat="1" applyFont="1" applyFill="1" applyBorder="1" applyAlignment="1">
      <alignment horizontal="center"/>
    </xf>
    <xf numFmtId="1" fontId="23" fillId="20" borderId="3" xfId="0" applyNumberFormat="1" applyFont="1" applyFill="1" applyBorder="1" applyAlignment="1">
      <alignment horizontal="center"/>
    </xf>
    <xf numFmtId="1" fontId="18" fillId="6" borderId="71" xfId="0" applyNumberFormat="1" applyFont="1" applyFill="1" applyBorder="1" applyAlignment="1">
      <alignment horizontal="center"/>
    </xf>
    <xf numFmtId="0" fontId="19" fillId="6" borderId="42" xfId="0" applyFont="1" applyFill="1" applyBorder="1" applyAlignment="1" applyProtection="1">
      <alignment horizontal="center"/>
      <protection locked="0"/>
    </xf>
    <xf numFmtId="0" fontId="13" fillId="6" borderId="12" xfId="1" applyFont="1" applyFill="1" applyBorder="1" applyAlignment="1">
      <alignment horizontal="center"/>
    </xf>
    <xf numFmtId="0" fontId="13" fillId="6" borderId="15" xfId="0" applyFont="1" applyFill="1" applyBorder="1" applyAlignment="1" applyProtection="1">
      <alignment horizontal="center"/>
      <protection locked="0"/>
    </xf>
    <xf numFmtId="2" fontId="23" fillId="11" borderId="11" xfId="0" applyNumberFormat="1" applyFont="1" applyFill="1" applyBorder="1" applyAlignment="1">
      <alignment horizontal="center"/>
    </xf>
    <xf numFmtId="0" fontId="13" fillId="21" borderId="8" xfId="1" applyFont="1" applyFill="1" applyBorder="1" applyProtection="1">
      <protection locked="0"/>
    </xf>
    <xf numFmtId="0" fontId="4" fillId="21" borderId="9" xfId="1" applyFont="1" applyFill="1" applyBorder="1" applyProtection="1">
      <protection locked="0"/>
    </xf>
    <xf numFmtId="0" fontId="13" fillId="21" borderId="9" xfId="1" applyFont="1" applyFill="1" applyBorder="1" applyAlignment="1" applyProtection="1">
      <alignment horizontal="center"/>
      <protection locked="0"/>
    </xf>
    <xf numFmtId="0" fontId="13" fillId="21" borderId="9" xfId="1" applyFont="1" applyFill="1" applyBorder="1" applyProtection="1">
      <protection locked="0"/>
    </xf>
    <xf numFmtId="1" fontId="33" fillId="8" borderId="7" xfId="1" applyNumberFormat="1" applyFont="1" applyFill="1" applyBorder="1" applyAlignment="1">
      <alignment horizontal="center"/>
    </xf>
    <xf numFmtId="1" fontId="18" fillId="6" borderId="19" xfId="0" applyNumberFormat="1" applyFont="1" applyFill="1" applyBorder="1" applyAlignment="1">
      <alignment horizontal="center"/>
    </xf>
    <xf numFmtId="164" fontId="18" fillId="7" borderId="28" xfId="0" applyNumberFormat="1" applyFont="1" applyFill="1" applyBorder="1" applyAlignment="1">
      <alignment horizontal="center"/>
    </xf>
    <xf numFmtId="0" fontId="46" fillId="0" borderId="0" xfId="0" applyFont="1"/>
    <xf numFmtId="2" fontId="24" fillId="18" borderId="28" xfId="0" applyNumberFormat="1" applyFont="1" applyFill="1" applyBorder="1" applyAlignment="1">
      <alignment horizontal="center"/>
    </xf>
    <xf numFmtId="2" fontId="24" fillId="18" borderId="35" xfId="0" applyNumberFormat="1" applyFont="1" applyFill="1" applyBorder="1" applyAlignment="1">
      <alignment horizontal="center"/>
    </xf>
    <xf numFmtId="0" fontId="0" fillId="3" borderId="39" xfId="0" applyFill="1" applyBorder="1" applyProtection="1">
      <protection locked="0"/>
    </xf>
    <xf numFmtId="0" fontId="13" fillId="6" borderId="0" xfId="1" applyFont="1" applyFill="1" applyBorder="1" applyAlignment="1">
      <alignment horizontal="center"/>
    </xf>
    <xf numFmtId="2" fontId="24" fillId="18" borderId="26" xfId="0" applyNumberFormat="1" applyFont="1" applyFill="1" applyBorder="1" applyAlignment="1">
      <alignment horizontal="center"/>
    </xf>
    <xf numFmtId="0" fontId="24" fillId="9" borderId="72" xfId="0" applyFont="1" applyFill="1" applyBorder="1" applyAlignment="1" applyProtection="1">
      <alignment horizontal="center"/>
      <protection locked="0"/>
    </xf>
    <xf numFmtId="0" fontId="24" fillId="9" borderId="27" xfId="1" applyFont="1" applyFill="1" applyBorder="1" applyAlignment="1">
      <alignment horizontal="center"/>
    </xf>
    <xf numFmtId="0" fontId="24" fillId="9" borderId="27" xfId="1" applyFont="1" applyFill="1" applyBorder="1" applyAlignment="1" applyProtection="1">
      <alignment horizontal="center"/>
      <protection locked="0"/>
    </xf>
    <xf numFmtId="0" fontId="24" fillId="9" borderId="40" xfId="1" applyFont="1" applyFill="1" applyBorder="1" applyAlignment="1">
      <alignment horizontal="center"/>
    </xf>
    <xf numFmtId="0" fontId="24" fillId="9" borderId="17" xfId="1" applyFont="1" applyFill="1" applyBorder="1" applyAlignment="1">
      <alignment horizontal="center"/>
    </xf>
    <xf numFmtId="0" fontId="13" fillId="6" borderId="63" xfId="1" applyFont="1" applyFill="1" applyBorder="1"/>
    <xf numFmtId="0" fontId="13" fillId="6" borderId="38" xfId="1" applyFont="1" applyFill="1" applyBorder="1" applyAlignment="1">
      <alignment horizontal="center"/>
    </xf>
    <xf numFmtId="0" fontId="13" fillId="6" borderId="62" xfId="1" applyFont="1" applyFill="1" applyBorder="1"/>
    <xf numFmtId="2" fontId="24" fillId="18" borderId="38" xfId="0" applyNumberFormat="1" applyFont="1" applyFill="1" applyBorder="1" applyAlignment="1">
      <alignment horizontal="center"/>
    </xf>
    <xf numFmtId="0" fontId="24" fillId="9" borderId="64" xfId="1" applyFont="1" applyFill="1" applyBorder="1" applyAlignment="1">
      <alignment horizontal="center"/>
    </xf>
    <xf numFmtId="164" fontId="9" fillId="9" borderId="0" xfId="1" applyNumberFormat="1" applyFont="1" applyFill="1" applyBorder="1" applyAlignment="1">
      <alignment horizontal="center"/>
    </xf>
    <xf numFmtId="1" fontId="23" fillId="8" borderId="30" xfId="0" applyNumberFormat="1" applyFont="1" applyFill="1" applyBorder="1" applyAlignment="1">
      <alignment horizontal="center"/>
    </xf>
    <xf numFmtId="1" fontId="23" fillId="8" borderId="47" xfId="0" applyNumberFormat="1" applyFont="1" applyFill="1" applyBorder="1" applyAlignment="1">
      <alignment horizontal="center"/>
    </xf>
    <xf numFmtId="1" fontId="23" fillId="8" borderId="32" xfId="0" applyNumberFormat="1" applyFont="1" applyFill="1" applyBorder="1" applyAlignment="1">
      <alignment horizontal="center"/>
    </xf>
    <xf numFmtId="1" fontId="23" fillId="8" borderId="36" xfId="0" applyNumberFormat="1" applyFont="1" applyFill="1" applyBorder="1" applyAlignment="1">
      <alignment horizontal="center"/>
    </xf>
    <xf numFmtId="1" fontId="23" fillId="8" borderId="7" xfId="0" applyNumberFormat="1" applyFont="1" applyFill="1" applyBorder="1" applyAlignment="1">
      <alignment horizontal="center"/>
    </xf>
    <xf numFmtId="1" fontId="23" fillId="8" borderId="37" xfId="0" applyNumberFormat="1" applyFont="1" applyFill="1" applyBorder="1" applyAlignment="1">
      <alignment horizontal="center"/>
    </xf>
    <xf numFmtId="1" fontId="23" fillId="8" borderId="7" xfId="0" quotePrefix="1" applyNumberFormat="1" applyFont="1" applyFill="1" applyBorder="1" applyAlignment="1">
      <alignment horizontal="center"/>
    </xf>
    <xf numFmtId="1" fontId="23" fillId="8" borderId="42" xfId="0" applyNumberFormat="1" applyFont="1" applyFill="1" applyBorder="1" applyAlignment="1">
      <alignment horizontal="center"/>
    </xf>
    <xf numFmtId="1" fontId="23" fillId="8" borderId="19" xfId="0" applyNumberFormat="1" applyFont="1" applyFill="1" applyBorder="1" applyAlignment="1">
      <alignment horizontal="center"/>
    </xf>
    <xf numFmtId="1" fontId="23" fillId="8" borderId="43" xfId="0" applyNumberFormat="1" applyFont="1" applyFill="1" applyBorder="1" applyAlignment="1">
      <alignment horizontal="center"/>
    </xf>
    <xf numFmtId="2" fontId="23" fillId="8" borderId="47" xfId="0" applyNumberFormat="1" applyFont="1" applyFill="1" applyBorder="1" applyAlignment="1">
      <alignment horizontal="center"/>
    </xf>
    <xf numFmtId="2" fontId="23" fillId="8" borderId="32" xfId="0" applyNumberFormat="1" applyFont="1" applyFill="1" applyBorder="1" applyAlignment="1">
      <alignment horizontal="center"/>
    </xf>
    <xf numFmtId="2" fontId="23" fillId="8" borderId="7" xfId="0" applyNumberFormat="1" applyFont="1" applyFill="1" applyBorder="1" applyAlignment="1">
      <alignment horizontal="center"/>
    </xf>
    <xf numFmtId="1" fontId="23" fillId="11" borderId="60" xfId="0" applyNumberFormat="1" applyFont="1" applyFill="1" applyBorder="1" applyAlignment="1">
      <alignment horizontal="center"/>
    </xf>
    <xf numFmtId="1" fontId="23" fillId="20" borderId="9" xfId="0" applyNumberFormat="1" applyFont="1" applyFill="1" applyBorder="1" applyAlignment="1">
      <alignment horizontal="center"/>
    </xf>
    <xf numFmtId="1" fontId="23" fillId="20" borderId="10" xfId="0" applyNumberFormat="1" applyFont="1" applyFill="1" applyBorder="1" applyAlignment="1">
      <alignment horizontal="center"/>
    </xf>
    <xf numFmtId="0" fontId="23" fillId="18" borderId="4" xfId="0" applyFont="1" applyFill="1" applyBorder="1"/>
    <xf numFmtId="0" fontId="23" fillId="18" borderId="6" xfId="0" applyFont="1" applyFill="1" applyBorder="1"/>
    <xf numFmtId="0" fontId="23" fillId="18" borderId="5" xfId="0" applyFont="1" applyFill="1" applyBorder="1"/>
    <xf numFmtId="0" fontId="23" fillId="13" borderId="23" xfId="0" applyFont="1" applyFill="1" applyBorder="1" applyAlignment="1">
      <alignment horizontal="center"/>
    </xf>
    <xf numFmtId="0" fontId="23" fillId="13" borderId="41" xfId="0" applyFont="1" applyFill="1" applyBorder="1" applyAlignment="1">
      <alignment horizontal="center"/>
    </xf>
    <xf numFmtId="0" fontId="23" fillId="18" borderId="30" xfId="0" applyFont="1" applyFill="1" applyBorder="1" applyAlignment="1">
      <alignment horizontal="center"/>
    </xf>
    <xf numFmtId="0" fontId="23" fillId="18" borderId="47" xfId="0" applyFont="1" applyFill="1" applyBorder="1" applyAlignment="1">
      <alignment horizontal="center"/>
    </xf>
    <xf numFmtId="0" fontId="23" fillId="18" borderId="32" xfId="0" applyFont="1" applyFill="1" applyBorder="1" applyAlignment="1">
      <alignment horizontal="center"/>
    </xf>
    <xf numFmtId="0" fontId="23" fillId="18" borderId="42" xfId="0" applyFont="1" applyFill="1" applyBorder="1" applyAlignment="1">
      <alignment horizontal="center"/>
    </xf>
    <xf numFmtId="0" fontId="23" fillId="18" borderId="19" xfId="0" applyFont="1" applyFill="1" applyBorder="1" applyAlignment="1">
      <alignment horizontal="center"/>
    </xf>
    <xf numFmtId="0" fontId="23" fillId="18" borderId="43" xfId="0" applyFont="1" applyFill="1" applyBorder="1" applyAlignment="1">
      <alignment horizontal="center"/>
    </xf>
    <xf numFmtId="1" fontId="19" fillId="6" borderId="13" xfId="0" applyNumberFormat="1" applyFont="1" applyFill="1" applyBorder="1" applyAlignment="1" applyProtection="1">
      <alignment horizontal="center"/>
      <protection locked="0"/>
    </xf>
    <xf numFmtId="1" fontId="19" fillId="6" borderId="30" xfId="0" applyNumberFormat="1" applyFont="1" applyFill="1" applyBorder="1" applyAlignment="1" applyProtection="1">
      <alignment horizontal="center"/>
      <protection locked="0"/>
    </xf>
    <xf numFmtId="1" fontId="18" fillId="6" borderId="32" xfId="0" applyNumberFormat="1" applyFont="1" applyFill="1" applyBorder="1" applyAlignment="1">
      <alignment horizontal="center"/>
    </xf>
    <xf numFmtId="1" fontId="19" fillId="6" borderId="36" xfId="0" applyNumberFormat="1" applyFont="1" applyFill="1" applyBorder="1" applyAlignment="1" applyProtection="1">
      <alignment horizontal="center"/>
      <protection locked="0"/>
    </xf>
    <xf numFmtId="1" fontId="23" fillId="8" borderId="50" xfId="0" applyNumberFormat="1" applyFont="1" applyFill="1" applyBorder="1" applyAlignment="1">
      <alignment horizontal="center"/>
    </xf>
    <xf numFmtId="1" fontId="23" fillId="8" borderId="13" xfId="0" applyNumberFormat="1" applyFont="1" applyFill="1" applyBorder="1" applyAlignment="1">
      <alignment horizontal="center"/>
    </xf>
    <xf numFmtId="1" fontId="23" fillId="8" borderId="61" xfId="0" applyNumberFormat="1" applyFont="1" applyFill="1" applyBorder="1" applyAlignment="1">
      <alignment horizontal="center"/>
    </xf>
    <xf numFmtId="2" fontId="23" fillId="11" borderId="30" xfId="0" applyNumberFormat="1" applyFont="1" applyFill="1" applyBorder="1" applyAlignment="1">
      <alignment horizontal="center"/>
    </xf>
    <xf numFmtId="1" fontId="23" fillId="20" borderId="17" xfId="0" applyNumberFormat="1" applyFont="1" applyFill="1" applyBorder="1" applyAlignment="1">
      <alignment horizontal="center"/>
    </xf>
    <xf numFmtId="1" fontId="17" fillId="17" borderId="26" xfId="0" applyNumberFormat="1" applyFont="1" applyFill="1" applyBorder="1" applyAlignment="1">
      <alignment horizontal="center"/>
    </xf>
    <xf numFmtId="1" fontId="17" fillId="17" borderId="28" xfId="0" applyNumberFormat="1" applyFont="1" applyFill="1" applyBorder="1" applyAlignment="1">
      <alignment horizontal="center"/>
    </xf>
    <xf numFmtId="1" fontId="17" fillId="17" borderId="38" xfId="0" applyNumberFormat="1" applyFont="1" applyFill="1" applyBorder="1" applyAlignment="1">
      <alignment horizontal="center"/>
    </xf>
    <xf numFmtId="164" fontId="18" fillId="17" borderId="29" xfId="0" applyNumberFormat="1" applyFont="1" applyFill="1" applyBorder="1" applyAlignment="1">
      <alignment horizontal="center"/>
    </xf>
    <xf numFmtId="164" fontId="18" fillId="17" borderId="12" xfId="0" applyNumberFormat="1" applyFont="1" applyFill="1" applyBorder="1" applyAlignment="1">
      <alignment horizontal="center"/>
    </xf>
    <xf numFmtId="164" fontId="18" fillId="17" borderId="62" xfId="0" applyNumberFormat="1" applyFont="1" applyFill="1" applyBorder="1" applyAlignment="1">
      <alignment horizontal="center"/>
    </xf>
    <xf numFmtId="0" fontId="19" fillId="17" borderId="26" xfId="0" applyFont="1" applyFill="1" applyBorder="1" applyAlignment="1">
      <alignment horizontal="center"/>
    </xf>
    <xf numFmtId="0" fontId="19" fillId="17" borderId="35" xfId="0" applyFont="1" applyFill="1" applyBorder="1" applyAlignment="1">
      <alignment horizontal="center"/>
    </xf>
    <xf numFmtId="0" fontId="19" fillId="17" borderId="28" xfId="0" applyFont="1" applyFill="1" applyBorder="1" applyAlignment="1">
      <alignment horizontal="center"/>
    </xf>
    <xf numFmtId="0" fontId="19" fillId="17" borderId="38" xfId="0" applyFont="1" applyFill="1" applyBorder="1" applyAlignment="1">
      <alignment horizontal="center"/>
    </xf>
    <xf numFmtId="0" fontId="9" fillId="17" borderId="29" xfId="0" applyFont="1" applyFill="1" applyBorder="1" applyAlignment="1">
      <alignment horizontal="center"/>
    </xf>
    <xf numFmtId="0" fontId="9" fillId="17" borderId="12" xfId="0" applyFont="1" applyFill="1" applyBorder="1" applyAlignment="1">
      <alignment horizontal="center"/>
    </xf>
    <xf numFmtId="0" fontId="9" fillId="17" borderId="62" xfId="0" applyFont="1" applyFill="1" applyBorder="1" applyAlignment="1">
      <alignment horizontal="center"/>
    </xf>
    <xf numFmtId="1" fontId="18" fillId="6" borderId="73" xfId="0" applyNumberFormat="1" applyFont="1" applyFill="1" applyBorder="1" applyAlignment="1">
      <alignment horizontal="center"/>
    </xf>
    <xf numFmtId="0" fontId="19" fillId="6" borderId="57" xfId="0" applyFont="1" applyFill="1" applyBorder="1" applyAlignment="1" applyProtection="1">
      <alignment horizontal="center"/>
      <protection locked="0"/>
    </xf>
    <xf numFmtId="0" fontId="13" fillId="6" borderId="39" xfId="0" applyFont="1" applyFill="1" applyBorder="1"/>
    <xf numFmtId="0" fontId="13" fillId="6" borderId="0" xfId="0" applyFont="1" applyFill="1" applyAlignment="1">
      <alignment horizontal="center"/>
    </xf>
    <xf numFmtId="2" fontId="9" fillId="15" borderId="0" xfId="0" applyNumberFormat="1" applyFont="1" applyFill="1" applyAlignment="1">
      <alignment horizontal="center"/>
    </xf>
    <xf numFmtId="0" fontId="13" fillId="6" borderId="15" xfId="0" applyFont="1" applyFill="1" applyBorder="1"/>
    <xf numFmtId="1" fontId="17" fillId="17" borderId="17" xfId="0" applyNumberFormat="1" applyFont="1" applyFill="1" applyBorder="1" applyAlignment="1">
      <alignment horizontal="center"/>
    </xf>
    <xf numFmtId="1" fontId="18" fillId="6" borderId="56" xfId="0" applyNumberFormat="1" applyFont="1" applyFill="1" applyBorder="1" applyAlignment="1">
      <alignment horizontal="center"/>
    </xf>
    <xf numFmtId="1" fontId="17" fillId="17" borderId="7" xfId="0" applyNumberFormat="1" applyFont="1" applyFill="1" applyBorder="1" applyAlignment="1">
      <alignment horizontal="center"/>
    </xf>
    <xf numFmtId="0" fontId="9" fillId="17" borderId="7" xfId="0" applyFont="1" applyFill="1" applyBorder="1" applyAlignment="1">
      <alignment horizontal="center"/>
    </xf>
    <xf numFmtId="2" fontId="9" fillId="15" borderId="7" xfId="0" applyNumberFormat="1" applyFont="1" applyFill="1" applyBorder="1" applyAlignment="1">
      <alignment horizontal="center"/>
    </xf>
    <xf numFmtId="1" fontId="19" fillId="6" borderId="7" xfId="0" applyNumberFormat="1" applyFont="1" applyFill="1" applyBorder="1" applyAlignment="1" applyProtection="1">
      <alignment horizontal="center"/>
      <protection locked="0"/>
    </xf>
    <xf numFmtId="0" fontId="13" fillId="24" borderId="45" xfId="1" applyFont="1" applyFill="1" applyBorder="1"/>
    <xf numFmtId="0" fontId="13" fillId="24" borderId="28" xfId="1" applyFont="1" applyFill="1" applyBorder="1" applyAlignment="1">
      <alignment horizontal="center"/>
    </xf>
    <xf numFmtId="0" fontId="13" fillId="24" borderId="12" xfId="1" applyFont="1" applyFill="1" applyBorder="1"/>
    <xf numFmtId="2" fontId="24" fillId="24" borderId="28" xfId="0" applyNumberFormat="1" applyFont="1" applyFill="1" applyBorder="1" applyAlignment="1">
      <alignment horizontal="center"/>
    </xf>
    <xf numFmtId="0" fontId="24" fillId="24" borderId="12" xfId="1" applyFont="1" applyFill="1" applyBorder="1" applyAlignment="1">
      <alignment horizontal="center"/>
    </xf>
    <xf numFmtId="0" fontId="24" fillId="24" borderId="35" xfId="0" applyFont="1" applyFill="1" applyBorder="1" applyAlignment="1">
      <alignment horizontal="center"/>
    </xf>
    <xf numFmtId="1" fontId="23" fillId="24" borderId="13" xfId="0" applyNumberFormat="1" applyFont="1" applyFill="1" applyBorder="1" applyAlignment="1">
      <alignment horizontal="center"/>
    </xf>
    <xf numFmtId="1" fontId="23" fillId="24" borderId="7" xfId="0" applyNumberFormat="1" applyFont="1" applyFill="1" applyBorder="1" applyAlignment="1">
      <alignment horizontal="center"/>
    </xf>
    <xf numFmtId="1" fontId="23" fillId="24" borderId="12" xfId="0" applyNumberFormat="1" applyFont="1" applyFill="1" applyBorder="1" applyAlignment="1">
      <alignment horizontal="center"/>
    </xf>
    <xf numFmtId="1" fontId="23" fillId="24" borderId="36" xfId="0" applyNumberFormat="1" applyFont="1" applyFill="1" applyBorder="1" applyAlignment="1">
      <alignment horizontal="center"/>
    </xf>
    <xf numFmtId="1" fontId="23" fillId="24" borderId="11" xfId="0" applyNumberFormat="1" applyFont="1" applyFill="1" applyBorder="1" applyAlignment="1">
      <alignment horizontal="center"/>
    </xf>
    <xf numFmtId="1" fontId="23" fillId="24" borderId="37" xfId="0" applyNumberFormat="1" applyFont="1" applyFill="1" applyBorder="1" applyAlignment="1">
      <alignment horizontal="center"/>
    </xf>
    <xf numFmtId="0" fontId="13" fillId="24" borderId="36" xfId="1" applyFont="1" applyFill="1" applyBorder="1" applyProtection="1">
      <protection locked="0"/>
    </xf>
    <xf numFmtId="0" fontId="13" fillId="24" borderId="7" xfId="1" applyFont="1" applyFill="1" applyBorder="1" applyProtection="1">
      <protection locked="0"/>
    </xf>
    <xf numFmtId="0" fontId="13" fillId="24" borderId="7" xfId="1" applyFont="1" applyFill="1" applyBorder="1" applyAlignment="1" applyProtection="1">
      <alignment horizontal="center"/>
      <protection locked="0"/>
    </xf>
    <xf numFmtId="0" fontId="13" fillId="24" borderId="37" xfId="1" applyFont="1" applyFill="1" applyBorder="1" applyProtection="1">
      <protection locked="0"/>
    </xf>
    <xf numFmtId="0" fontId="13" fillId="24" borderId="27" xfId="1" applyFont="1" applyFill="1" applyBorder="1" applyAlignment="1">
      <alignment horizontal="center"/>
    </xf>
    <xf numFmtId="1" fontId="17" fillId="24" borderId="28" xfId="0" applyNumberFormat="1" applyFont="1" applyFill="1" applyBorder="1" applyAlignment="1">
      <alignment horizontal="center"/>
    </xf>
    <xf numFmtId="1" fontId="18" fillId="24" borderId="28" xfId="0" applyNumberFormat="1" applyFont="1" applyFill="1" applyBorder="1" applyAlignment="1">
      <alignment horizontal="center"/>
    </xf>
    <xf numFmtId="0" fontId="19" fillId="24" borderId="29" xfId="0" applyFont="1" applyFill="1" applyBorder="1" applyAlignment="1">
      <alignment horizontal="center"/>
    </xf>
    <xf numFmtId="0" fontId="9" fillId="24" borderId="28" xfId="0" applyFont="1" applyFill="1" applyBorder="1" applyAlignment="1">
      <alignment horizontal="center"/>
    </xf>
    <xf numFmtId="2" fontId="9" fillId="24" borderId="27" xfId="0" applyNumberFormat="1" applyFont="1" applyFill="1" applyBorder="1" applyAlignment="1">
      <alignment horizontal="center"/>
    </xf>
    <xf numFmtId="0" fontId="19" fillId="24" borderId="28" xfId="0" applyFont="1" applyFill="1" applyBorder="1" applyAlignment="1" applyProtection="1">
      <alignment horizontal="center"/>
      <protection locked="0"/>
    </xf>
    <xf numFmtId="1" fontId="18" fillId="24" borderId="12" xfId="0" applyNumberFormat="1" applyFont="1" applyFill="1" applyBorder="1" applyAlignment="1">
      <alignment horizontal="center"/>
    </xf>
    <xf numFmtId="0" fontId="19" fillId="24" borderId="36" xfId="0" applyFont="1" applyFill="1" applyBorder="1" applyAlignment="1" applyProtection="1">
      <alignment horizontal="center"/>
      <protection locked="0"/>
    </xf>
    <xf numFmtId="1" fontId="18" fillId="24" borderId="37" xfId="0" applyNumberFormat="1" applyFont="1" applyFill="1" applyBorder="1" applyAlignment="1">
      <alignment horizontal="center"/>
    </xf>
    <xf numFmtId="0" fontId="19" fillId="24" borderId="13" xfId="0" applyFont="1" applyFill="1" applyBorder="1" applyAlignment="1" applyProtection="1">
      <alignment horizontal="center"/>
      <protection locked="0"/>
    </xf>
    <xf numFmtId="1" fontId="18" fillId="24" borderId="11" xfId="0" applyNumberFormat="1" applyFont="1" applyFill="1" applyBorder="1" applyAlignment="1">
      <alignment horizontal="center"/>
    </xf>
    <xf numFmtId="1" fontId="18" fillId="24" borderId="11" xfId="0" applyNumberFormat="1" applyFont="1" applyFill="1" applyBorder="1" applyAlignment="1">
      <alignment horizontal="left" indent="1"/>
    </xf>
    <xf numFmtId="0" fontId="22" fillId="3" borderId="16" xfId="0" applyFont="1" applyFill="1" applyBorder="1" applyAlignment="1" applyProtection="1">
      <alignment horizontal="center"/>
      <protection locked="0"/>
    </xf>
    <xf numFmtId="0" fontId="13" fillId="25" borderId="34" xfId="0" applyFont="1" applyFill="1" applyBorder="1" applyProtection="1">
      <protection locked="0"/>
    </xf>
    <xf numFmtId="0" fontId="13" fillId="25" borderId="28" xfId="0" applyFont="1" applyFill="1" applyBorder="1" applyAlignment="1" applyProtection="1">
      <alignment horizontal="center"/>
      <protection locked="0"/>
    </xf>
    <xf numFmtId="0" fontId="13" fillId="25" borderId="12" xfId="0" applyFont="1" applyFill="1" applyBorder="1" applyProtection="1">
      <protection locked="0"/>
    </xf>
    <xf numFmtId="2" fontId="24" fillId="25" borderId="28" xfId="0" applyNumberFormat="1" applyFont="1" applyFill="1" applyBorder="1" applyAlignment="1">
      <alignment horizontal="center"/>
    </xf>
    <xf numFmtId="0" fontId="24" fillId="25" borderId="27" xfId="0" applyFont="1" applyFill="1" applyBorder="1" applyAlignment="1" applyProtection="1">
      <alignment horizontal="center"/>
      <protection locked="0"/>
    </xf>
    <xf numFmtId="0" fontId="13" fillId="25" borderId="34" xfId="1" applyFont="1" applyFill="1" applyBorder="1"/>
    <xf numFmtId="0" fontId="13" fillId="25" borderId="28" xfId="1" applyFont="1" applyFill="1" applyBorder="1" applyAlignment="1">
      <alignment horizontal="center"/>
    </xf>
    <xf numFmtId="0" fontId="13" fillId="25" borderId="12" xfId="1" applyFont="1" applyFill="1" applyBorder="1"/>
    <xf numFmtId="2" fontId="24" fillId="25" borderId="35" xfId="0" applyNumberFormat="1" applyFont="1" applyFill="1" applyBorder="1" applyAlignment="1">
      <alignment horizontal="center"/>
    </xf>
    <xf numFmtId="0" fontId="24" fillId="25" borderId="27" xfId="1" applyFont="1" applyFill="1" applyBorder="1" applyAlignment="1">
      <alignment horizontal="center"/>
    </xf>
    <xf numFmtId="0" fontId="24" fillId="25" borderId="40" xfId="1" applyFont="1" applyFill="1" applyBorder="1" applyAlignment="1">
      <alignment horizontal="center"/>
    </xf>
    <xf numFmtId="0" fontId="47" fillId="8" borderId="4" xfId="0" applyFont="1" applyFill="1" applyBorder="1"/>
    <xf numFmtId="0" fontId="47" fillId="8" borderId="6" xfId="0" applyFont="1" applyFill="1" applyBorder="1"/>
    <xf numFmtId="0" fontId="47" fillId="8" borderId="5" xfId="0" applyFont="1" applyFill="1" applyBorder="1"/>
    <xf numFmtId="0" fontId="48" fillId="0" borderId="0" xfId="0" applyFont="1"/>
    <xf numFmtId="0" fontId="49" fillId="0" borderId="0" xfId="0" applyFont="1"/>
    <xf numFmtId="2" fontId="9" fillId="15" borderId="45" xfId="0" applyNumberFormat="1" applyFont="1" applyFill="1" applyBorder="1" applyAlignment="1">
      <alignment horizontal="center"/>
    </xf>
    <xf numFmtId="1" fontId="19" fillId="6" borderId="74" xfId="0" applyNumberFormat="1" applyFont="1" applyFill="1" applyBorder="1" applyAlignment="1" applyProtection="1">
      <alignment horizontal="center"/>
      <protection locked="0"/>
    </xf>
    <xf numFmtId="1" fontId="33" fillId="26" borderId="28" xfId="1" applyNumberFormat="1" applyFont="1" applyFill="1" applyBorder="1" applyAlignment="1">
      <alignment horizontal="center"/>
    </xf>
    <xf numFmtId="1" fontId="33" fillId="26" borderId="7" xfId="1" applyNumberFormat="1" applyFont="1" applyFill="1" applyBorder="1" applyAlignment="1">
      <alignment horizontal="center"/>
    </xf>
    <xf numFmtId="0" fontId="13" fillId="26" borderId="27" xfId="1" applyFont="1" applyFill="1" applyBorder="1" applyAlignment="1">
      <alignment horizontal="center"/>
    </xf>
    <xf numFmtId="1" fontId="33" fillId="26" borderId="53" xfId="1" applyNumberFormat="1" applyFont="1" applyFill="1" applyBorder="1" applyAlignment="1">
      <alignment horizontal="center"/>
    </xf>
    <xf numFmtId="1" fontId="33" fillId="26" borderId="35" xfId="1" applyNumberFormat="1" applyFont="1" applyFill="1" applyBorder="1" applyAlignment="1">
      <alignment horizontal="center"/>
    </xf>
    <xf numFmtId="1" fontId="33" fillId="26" borderId="26" xfId="1" applyNumberFormat="1" applyFont="1" applyFill="1" applyBorder="1" applyAlignment="1">
      <alignment horizontal="center"/>
    </xf>
    <xf numFmtId="1" fontId="19" fillId="6" borderId="50" xfId="0" applyNumberFormat="1" applyFont="1" applyFill="1" applyBorder="1" applyAlignment="1" applyProtection="1">
      <alignment horizontal="center"/>
      <protection locked="0"/>
    </xf>
    <xf numFmtId="1" fontId="19" fillId="9" borderId="2" xfId="0" applyNumberFormat="1" applyFont="1" applyFill="1" applyBorder="1" applyAlignment="1" applyProtection="1">
      <alignment horizontal="center"/>
      <protection locked="0"/>
    </xf>
    <xf numFmtId="0" fontId="13" fillId="6" borderId="57" xfId="0" applyFont="1" applyFill="1" applyBorder="1" applyProtection="1">
      <protection locked="0"/>
    </xf>
    <xf numFmtId="0" fontId="13" fillId="6" borderId="14" xfId="0" applyFont="1" applyFill="1" applyBorder="1" applyProtection="1">
      <protection locked="0"/>
    </xf>
    <xf numFmtId="0" fontId="13" fillId="6" borderId="14" xfId="0" applyFont="1" applyFill="1" applyBorder="1" applyAlignment="1" applyProtection="1">
      <alignment horizontal="center"/>
      <protection locked="0"/>
    </xf>
    <xf numFmtId="0" fontId="13" fillId="6" borderId="58" xfId="0" applyFont="1" applyFill="1" applyBorder="1" applyProtection="1">
      <protection locked="0"/>
    </xf>
    <xf numFmtId="0" fontId="9" fillId="7" borderId="53" xfId="0" applyFont="1" applyFill="1" applyBorder="1" applyAlignment="1">
      <alignment horizontal="center"/>
    </xf>
    <xf numFmtId="0" fontId="19" fillId="6" borderId="53" xfId="0" applyFont="1" applyFill="1" applyBorder="1" applyAlignment="1" applyProtection="1">
      <alignment horizontal="center"/>
      <protection locked="0"/>
    </xf>
    <xf numFmtId="1" fontId="18" fillId="6" borderId="53" xfId="0" applyNumberFormat="1" applyFont="1" applyFill="1" applyBorder="1" applyAlignment="1">
      <alignment horizontal="center"/>
    </xf>
    <xf numFmtId="0" fontId="9" fillId="19" borderId="15" xfId="0" applyFont="1" applyFill="1" applyBorder="1" applyAlignment="1">
      <alignment horizontal="center" wrapText="1"/>
    </xf>
  </cellXfs>
  <cellStyles count="3">
    <cellStyle name="Check Cell" xfId="2" builtinId="23"/>
    <cellStyle name="Neutral" xfId="1" builtinId="28"/>
    <cellStyle name="Normal" xfId="0" builtinId="0"/>
  </cellStyles>
  <dxfs count="102">
    <dxf>
      <font>
        <color rgb="FFFF0000"/>
      </font>
    </dxf>
    <dxf>
      <font>
        <color rgb="FFFF0000"/>
      </font>
    </dxf>
    <dxf>
      <font>
        <color theme="2"/>
      </font>
    </dxf>
    <dxf>
      <font>
        <color rgb="FF9C0006"/>
      </font>
      <fill>
        <patternFill>
          <bgColor rgb="FFFFC7CE"/>
        </patternFill>
      </fill>
    </dxf>
    <dxf>
      <font>
        <color theme="2"/>
      </font>
    </dxf>
    <dxf>
      <font>
        <color rgb="FFFF0000"/>
      </font>
    </dxf>
    <dxf>
      <font>
        <color rgb="FFFF0000"/>
      </font>
    </dxf>
    <dxf>
      <font>
        <color theme="9" tint="0.39994506668294322"/>
      </font>
    </dxf>
    <dxf>
      <font>
        <color auto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theme="4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theme="4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theme="8" tint="0.59996337778862885"/>
      </font>
    </dxf>
    <dxf>
      <font>
        <color theme="3" tint="0.79998168889431442"/>
      </font>
    </dxf>
    <dxf>
      <font>
        <color rgb="FFCBCBD3"/>
      </font>
    </dxf>
    <dxf>
      <font>
        <color theme="0" tint="-4.9989318521683403E-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43"/>
      </font>
    </dxf>
    <dxf>
      <font>
        <color rgb="FFFFFFCC"/>
      </font>
    </dxf>
    <dxf>
      <font>
        <condense val="0"/>
        <extend val="0"/>
        <color indexed="10"/>
      </font>
    </dxf>
    <dxf>
      <font>
        <condense val="0"/>
        <extend val="0"/>
        <color indexed="4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ndense val="0"/>
        <extend val="0"/>
        <color indexed="41"/>
      </font>
    </dxf>
    <dxf>
      <font>
        <color rgb="FFC0000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3" tint="0.79998168889431442"/>
      </font>
    </dxf>
    <dxf>
      <font>
        <color rgb="FFCCFFCC"/>
      </font>
    </dxf>
    <dxf>
      <font>
        <condense val="0"/>
        <extend val="0"/>
        <color indexed="41"/>
      </font>
    </dxf>
    <dxf>
      <font>
        <color rgb="FFCCFFCC"/>
      </font>
    </dxf>
    <dxf>
      <font>
        <condense val="0"/>
        <extend val="0"/>
        <color indexed="43"/>
      </font>
    </dxf>
    <dxf>
      <font>
        <condense val="0"/>
        <extend val="0"/>
        <color indexed="10"/>
      </font>
    </dxf>
    <dxf>
      <font>
        <color rgb="FFCBCBD3"/>
      </font>
    </dxf>
    <dxf>
      <font>
        <color theme="8" tint="0.59996337778862885"/>
      </font>
    </dxf>
    <dxf>
      <font>
        <color theme="3" tint="0.79998168889431442"/>
      </font>
    </dxf>
    <dxf>
      <font>
        <color theme="0" tint="-4.9989318521683403E-2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10"/>
      </font>
    </dxf>
    <dxf>
      <font>
        <condense val="0"/>
        <extend val="0"/>
        <color indexed="43"/>
      </font>
    </dxf>
    <dxf>
      <font>
        <color rgb="FFFFFFCC"/>
      </font>
    </dxf>
    <dxf>
      <font>
        <condense val="0"/>
        <extend val="0"/>
        <color auto="1"/>
      </font>
    </dxf>
    <dxf>
      <font>
        <color rgb="FF66FF33"/>
      </font>
    </dxf>
    <dxf>
      <font>
        <color theme="9"/>
      </font>
    </dxf>
    <dxf>
      <font>
        <color theme="9" tint="0.39994506668294322"/>
      </font>
    </dxf>
    <dxf>
      <font>
        <color rgb="FF92D050"/>
      </font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theme="3" tint="0.79998168889431442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66FF33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66FF33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0.59996337778862885"/>
      </font>
    </dxf>
    <dxf>
      <font>
        <condense val="0"/>
        <extend val="0"/>
        <color indexed="10"/>
      </font>
    </dxf>
    <dxf>
      <font>
        <condense val="0"/>
        <extend val="0"/>
        <color indexed="41"/>
      </font>
    </dxf>
    <dxf>
      <font>
        <color rgb="FF00B05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9" tint="0.79998168889431442"/>
      </font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CCFFCC"/>
      </font>
    </dxf>
    <dxf>
      <font>
        <color theme="3" tint="0.79998168889431442"/>
      </font>
    </dxf>
    <dxf>
      <font>
        <color rgb="FFCCFFCC"/>
      </font>
    </dxf>
    <dxf>
      <font>
        <color rgb="FFCCFFCC"/>
      </font>
    </dxf>
    <dxf>
      <font>
        <color theme="5" tint="0.59996337778862885"/>
      </font>
    </dxf>
    <dxf>
      <font>
        <color theme="5" tint="0.79998168889431442"/>
      </font>
    </dxf>
    <dxf>
      <font>
        <color theme="7" tint="0.79998168889431442"/>
      </font>
    </dxf>
    <dxf>
      <font>
        <color theme="7" tint="0.79998168889431442"/>
      </font>
    </dxf>
  </dxfs>
  <tableStyles count="0" defaultTableStyle="TableStyleMedium2" defaultPivotStyle="PivotStyleLight16"/>
  <colors>
    <mruColors>
      <color rgb="FFFFFFCC"/>
      <color rgb="FFEDEFDD"/>
      <color rgb="FF66FF33"/>
      <color rgb="FF99FFCC"/>
      <color rgb="FFD4F6ED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101600</xdr:colOff>
      <xdr:row>1</xdr:row>
      <xdr:rowOff>50800</xdr:rowOff>
    </xdr:from>
    <xdr:to>
      <xdr:col>6</xdr:col>
      <xdr:colOff>762000</xdr:colOff>
      <xdr:row>6</xdr:row>
      <xdr:rowOff>331396</xdr:rowOff>
    </xdr:to>
    <xdr:pic>
      <xdr:nvPicPr>
        <xdr:cNvPr id="3" name="Picture 2" descr="http://fieldtarget.wales/wp-content/themes/waftatheme/dist/images/sglogo.png">
          <a:extLst>
            <a:ext uri="{FF2B5EF4-FFF2-40B4-BE49-F238E27FC236}">
              <a16:creationId xmlns:a16="http://schemas.microsoft.com/office/drawing/2014/main" id="{E44900D2-7E29-468B-A594-11F914554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30200"/>
          <a:ext cx="1905000" cy="1893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901700</xdr:colOff>
      <xdr:row>2</xdr:row>
      <xdr:rowOff>177800</xdr:rowOff>
    </xdr:from>
    <xdr:to>
      <xdr:col>6</xdr:col>
      <xdr:colOff>215898</xdr:colOff>
      <xdr:row>6</xdr:row>
      <xdr:rowOff>193228</xdr:rowOff>
    </xdr:to>
    <xdr:pic>
      <xdr:nvPicPr>
        <xdr:cNvPr id="3" name="Picture 2" descr="http://fieldtarget.wales/wp-content/themes/waftatheme/dist/images/sglogo.png">
          <a:extLst>
            <a:ext uri="{FF2B5EF4-FFF2-40B4-BE49-F238E27FC236}">
              <a16:creationId xmlns:a16="http://schemas.microsoft.com/office/drawing/2014/main" id="{D23EDB56-4D7A-4573-899B-526012F7D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558800"/>
          <a:ext cx="1638299" cy="1641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S134"/>
  <sheetViews>
    <sheetView zoomScale="75" zoomScaleNormal="75" workbookViewId="0">
      <pane ySplit="1" topLeftCell="A2" activePane="bottomLeft" state="frozen"/>
      <selection activeCell="R1" sqref="R1"/>
      <selection pane="bottomLeft" activeCell="E99" sqref="E99"/>
    </sheetView>
  </sheetViews>
  <sheetFormatPr defaultRowHeight="15" x14ac:dyDescent="0.25"/>
  <cols>
    <col min="2" max="2" width="26.140625" customWidth="1"/>
    <col min="3" max="3" width="17.7109375" customWidth="1"/>
    <col min="4" max="4" width="11.5703125" customWidth="1"/>
    <col min="5" max="5" width="14.85546875" customWidth="1"/>
    <col min="6" max="6" width="18.7109375" customWidth="1"/>
    <col min="7" max="7" width="13.5703125" customWidth="1"/>
    <col min="8" max="8" width="13.7109375" customWidth="1"/>
    <col min="9" max="9" width="13" customWidth="1"/>
    <col min="10" max="10" width="13.42578125" customWidth="1"/>
    <col min="11" max="11" width="12.7109375" customWidth="1"/>
    <col min="13" max="13" width="8.7109375" customWidth="1"/>
    <col min="14" max="14" width="8" customWidth="1"/>
    <col min="15" max="15" width="8.28515625" customWidth="1"/>
    <col min="17" max="17" width="10.5703125" customWidth="1"/>
    <col min="19" max="19" width="8.42578125" customWidth="1"/>
    <col min="21" max="21" width="8.42578125" customWidth="1"/>
    <col min="23" max="23" width="8.42578125" customWidth="1"/>
    <col min="25" max="25" width="10" customWidth="1"/>
    <col min="27" max="27" width="7.140625" customWidth="1"/>
    <col min="28" max="28" width="17.140625" customWidth="1"/>
    <col min="29" max="33" width="20.7109375" customWidth="1"/>
    <col min="34" max="43" width="10.7109375" customWidth="1"/>
    <col min="44" max="45" width="20.7109375" customWidth="1"/>
  </cols>
  <sheetData>
    <row r="1" spans="2:45" ht="21.75" customHeight="1" x14ac:dyDescent="0.25"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AS1" s="265"/>
    </row>
    <row r="2" spans="2:45" x14ac:dyDescent="0.25"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</row>
    <row r="3" spans="2:45" ht="3" customHeight="1" x14ac:dyDescent="0.25">
      <c r="AC3" s="265"/>
      <c r="AD3" s="265"/>
      <c r="AE3" s="265"/>
      <c r="AF3" s="265"/>
      <c r="AG3" s="265"/>
      <c r="AH3" s="265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</row>
    <row r="4" spans="2:45" ht="9" customHeight="1" x14ac:dyDescent="0.25"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5"/>
      <c r="AR4" s="265"/>
      <c r="AS4" s="265"/>
    </row>
    <row r="5" spans="2:45" ht="64.5" customHeight="1" thickBot="1" x14ac:dyDescent="0.5">
      <c r="B5" s="96"/>
      <c r="C5" s="96"/>
      <c r="D5" s="96"/>
      <c r="E5" s="97"/>
      <c r="G5" s="96"/>
      <c r="H5" s="96"/>
      <c r="I5" s="460" t="s">
        <v>190</v>
      </c>
      <c r="J5" s="461"/>
      <c r="K5" s="100"/>
      <c r="L5" s="462"/>
      <c r="M5" s="102"/>
      <c r="N5" s="236"/>
      <c r="O5" s="102"/>
      <c r="P5" s="101"/>
      <c r="Q5" s="102"/>
      <c r="R5" s="101"/>
      <c r="S5" s="102"/>
      <c r="T5" s="101"/>
      <c r="U5" s="102"/>
      <c r="V5" s="101"/>
      <c r="W5" s="102"/>
      <c r="X5" s="101"/>
      <c r="Y5" s="102"/>
      <c r="Z5" s="101"/>
      <c r="AA5" s="102"/>
      <c r="AB5" s="101"/>
      <c r="AC5" s="266"/>
      <c r="AD5" s="267"/>
      <c r="AE5" s="267"/>
      <c r="AF5" s="266"/>
      <c r="AG5" s="267"/>
      <c r="AH5" s="266"/>
      <c r="AI5" s="267"/>
      <c r="AJ5" s="266"/>
      <c r="AK5" s="267"/>
      <c r="AL5" s="266"/>
      <c r="AM5" s="267"/>
      <c r="AN5" s="266"/>
      <c r="AO5" s="267"/>
      <c r="AP5" s="266"/>
      <c r="AQ5" s="267"/>
      <c r="AR5" s="266"/>
      <c r="AS5" s="265"/>
    </row>
    <row r="6" spans="2:45" ht="34.5" customHeight="1" thickBot="1" x14ac:dyDescent="0.85">
      <c r="B6" s="229" t="s">
        <v>227</v>
      </c>
      <c r="C6" s="2"/>
      <c r="D6" s="2"/>
      <c r="E6" s="3"/>
      <c r="F6" s="273"/>
      <c r="G6" s="2"/>
      <c r="H6" s="1"/>
      <c r="I6" s="6"/>
      <c r="J6" s="7"/>
      <c r="K6" s="8"/>
      <c r="L6" s="235"/>
      <c r="M6" s="11"/>
      <c r="N6" s="18" t="s">
        <v>0</v>
      </c>
      <c r="O6" s="11"/>
      <c r="P6" s="235"/>
      <c r="Q6" s="11"/>
      <c r="R6" s="235"/>
      <c r="S6" s="11"/>
      <c r="T6" s="235"/>
      <c r="U6" s="11"/>
      <c r="V6" s="235"/>
      <c r="W6" s="11"/>
      <c r="X6" s="235"/>
      <c r="Y6" s="11"/>
      <c r="Z6" s="235"/>
      <c r="AA6" s="10"/>
      <c r="AB6" s="253"/>
      <c r="AC6" s="266"/>
      <c r="AD6" s="267"/>
      <c r="AE6" s="267"/>
      <c r="AF6" s="266"/>
      <c r="AG6" s="267"/>
      <c r="AH6" s="266"/>
      <c r="AI6" s="267"/>
      <c r="AJ6" s="266"/>
      <c r="AK6" s="267"/>
      <c r="AL6" s="266"/>
      <c r="AM6" s="267"/>
      <c r="AN6" s="266"/>
      <c r="AO6" s="267"/>
      <c r="AP6" s="266"/>
      <c r="AQ6" s="267"/>
      <c r="AR6" s="266"/>
      <c r="AS6" s="265"/>
    </row>
    <row r="7" spans="2:45" ht="28.5" customHeight="1" thickBot="1" x14ac:dyDescent="0.5">
      <c r="B7" s="13"/>
      <c r="C7" s="198" t="s">
        <v>226</v>
      </c>
      <c r="D7" s="14"/>
      <c r="E7" s="15"/>
      <c r="F7" s="282"/>
      <c r="G7" s="268"/>
      <c r="H7" s="231"/>
      <c r="I7" s="237"/>
      <c r="J7" s="232"/>
      <c r="K7" s="233"/>
      <c r="L7" s="269" t="s">
        <v>208</v>
      </c>
      <c r="M7" s="270"/>
      <c r="N7" s="271" t="s">
        <v>230</v>
      </c>
      <c r="O7" s="270"/>
      <c r="P7" s="269" t="s">
        <v>210</v>
      </c>
      <c r="Q7" s="270"/>
      <c r="R7" s="269" t="s">
        <v>211</v>
      </c>
      <c r="S7" s="270"/>
      <c r="T7" s="269" t="s">
        <v>231</v>
      </c>
      <c r="U7" s="270"/>
      <c r="V7" s="269" t="s">
        <v>209</v>
      </c>
      <c r="W7" s="270"/>
      <c r="X7" s="234"/>
      <c r="Y7" s="22"/>
      <c r="Z7" s="234"/>
      <c r="AA7" s="260"/>
      <c r="AB7" s="254"/>
      <c r="AC7" s="325"/>
      <c r="AD7" s="326"/>
      <c r="AE7" s="326"/>
      <c r="AF7" s="327"/>
      <c r="AG7" s="328" t="s">
        <v>1</v>
      </c>
      <c r="AH7" s="329" t="s">
        <v>2</v>
      </c>
      <c r="AI7" s="329" t="s">
        <v>3</v>
      </c>
      <c r="AJ7" s="329" t="s">
        <v>4</v>
      </c>
      <c r="AK7" s="329" t="s">
        <v>5</v>
      </c>
      <c r="AL7" s="329" t="s">
        <v>6</v>
      </c>
      <c r="AM7" s="329" t="s">
        <v>7</v>
      </c>
      <c r="AN7" s="329" t="s">
        <v>8</v>
      </c>
      <c r="AO7" s="329" t="s">
        <v>9</v>
      </c>
      <c r="AP7" s="329" t="s">
        <v>10</v>
      </c>
      <c r="AQ7" s="329" t="s">
        <v>11</v>
      </c>
      <c r="AR7" s="325"/>
      <c r="AS7" s="265"/>
    </row>
    <row r="8" spans="2:45" ht="18.75" thickBot="1" x14ac:dyDescent="0.3">
      <c r="B8" s="350"/>
      <c r="C8" s="350"/>
      <c r="D8" s="351"/>
      <c r="E8" s="352"/>
      <c r="F8" s="369"/>
      <c r="G8" s="353"/>
      <c r="H8" s="354" t="s">
        <v>12</v>
      </c>
      <c r="I8" s="355" t="s">
        <v>13</v>
      </c>
      <c r="J8" s="33" t="s">
        <v>14</v>
      </c>
      <c r="K8" s="132"/>
      <c r="L8" s="183">
        <f>'ROLLING 12'!AL6</f>
        <v>36</v>
      </c>
      <c r="M8" s="184"/>
      <c r="N8" s="185">
        <f>'ROLLING 12'!AM6</f>
        <v>37</v>
      </c>
      <c r="O8" s="186"/>
      <c r="P8" s="185">
        <f>'ROLLING 12'!AN6</f>
        <v>39</v>
      </c>
      <c r="Q8" s="187"/>
      <c r="R8" s="185">
        <f>'ROLLING 12'!AO6</f>
        <v>1</v>
      </c>
      <c r="S8" s="186"/>
      <c r="T8" s="188">
        <f>'ROLLING 12'!AP6</f>
        <v>1</v>
      </c>
      <c r="U8" s="189"/>
      <c r="V8" s="188">
        <f>'ROLLING 12'!AQ6</f>
        <v>1</v>
      </c>
      <c r="W8" s="189"/>
      <c r="X8" s="190">
        <f>'ROLLING 12'!AR6</f>
        <v>1</v>
      </c>
      <c r="Y8" s="191"/>
      <c r="Z8" s="185">
        <v>1</v>
      </c>
      <c r="AA8" s="272"/>
      <c r="AB8" s="256"/>
      <c r="AC8" s="330"/>
      <c r="AD8" s="326"/>
      <c r="AE8" s="326"/>
      <c r="AF8" s="328" t="s">
        <v>15</v>
      </c>
      <c r="AG8" s="326"/>
      <c r="AH8" s="331">
        <f>L8</f>
        <v>36</v>
      </c>
      <c r="AI8" s="331">
        <f>N8</f>
        <v>37</v>
      </c>
      <c r="AJ8" s="331">
        <f>P8</f>
        <v>39</v>
      </c>
      <c r="AK8" s="331">
        <f>R8</f>
        <v>1</v>
      </c>
      <c r="AL8" s="331">
        <f>T8</f>
        <v>1</v>
      </c>
      <c r="AM8" s="331">
        <f>V8</f>
        <v>1</v>
      </c>
      <c r="AN8" s="331">
        <f>X8</f>
        <v>1</v>
      </c>
      <c r="AO8" s="331">
        <f>Z8</f>
        <v>1</v>
      </c>
      <c r="AP8" s="329" t="s">
        <v>16</v>
      </c>
      <c r="AQ8" s="329" t="s">
        <v>17</v>
      </c>
      <c r="AR8" s="330"/>
      <c r="AS8" s="265"/>
    </row>
    <row r="9" spans="2:45" ht="18" x14ac:dyDescent="0.25">
      <c r="B9" s="356" t="s">
        <v>155</v>
      </c>
      <c r="C9" s="356" t="s">
        <v>156</v>
      </c>
      <c r="D9" s="659" t="s">
        <v>19</v>
      </c>
      <c r="E9" s="357" t="s">
        <v>20</v>
      </c>
      <c r="F9" s="356" t="s">
        <v>229</v>
      </c>
      <c r="G9" s="358" t="s">
        <v>10</v>
      </c>
      <c r="H9" s="354" t="s">
        <v>21</v>
      </c>
      <c r="I9" s="355" t="s">
        <v>22</v>
      </c>
      <c r="J9" s="360" t="s">
        <v>16</v>
      </c>
      <c r="K9" s="361" t="s">
        <v>58</v>
      </c>
      <c r="L9" s="362" t="s">
        <v>23</v>
      </c>
      <c r="M9" s="363" t="s">
        <v>24</v>
      </c>
      <c r="N9" s="364" t="s">
        <v>23</v>
      </c>
      <c r="O9" s="363" t="s">
        <v>24</v>
      </c>
      <c r="P9" s="364" t="s">
        <v>23</v>
      </c>
      <c r="Q9" s="363" t="s">
        <v>24</v>
      </c>
      <c r="R9" s="364" t="s">
        <v>23</v>
      </c>
      <c r="S9" s="363" t="s">
        <v>24</v>
      </c>
      <c r="T9" s="364" t="s">
        <v>23</v>
      </c>
      <c r="U9" s="363" t="s">
        <v>24</v>
      </c>
      <c r="V9" s="364" t="s">
        <v>23</v>
      </c>
      <c r="W9" s="363" t="s">
        <v>24</v>
      </c>
      <c r="X9" s="364" t="s">
        <v>23</v>
      </c>
      <c r="Y9" s="363" t="s">
        <v>24</v>
      </c>
      <c r="Z9" s="364" t="s">
        <v>23</v>
      </c>
      <c r="AA9" s="363" t="s">
        <v>24</v>
      </c>
      <c r="AB9" s="257"/>
      <c r="AC9" s="332"/>
      <c r="AD9" s="328" t="s">
        <v>18</v>
      </c>
      <c r="AE9" s="328"/>
      <c r="AF9" s="328" t="s">
        <v>19</v>
      </c>
      <c r="AG9" s="328" t="s">
        <v>20</v>
      </c>
      <c r="AH9" s="329" t="s">
        <v>25</v>
      </c>
      <c r="AI9" s="329" t="s">
        <v>25</v>
      </c>
      <c r="AJ9" s="329" t="s">
        <v>25</v>
      </c>
      <c r="AK9" s="329" t="s">
        <v>25</v>
      </c>
      <c r="AL9" s="329" t="s">
        <v>25</v>
      </c>
      <c r="AM9" s="329" t="s">
        <v>25</v>
      </c>
      <c r="AN9" s="329" t="s">
        <v>25</v>
      </c>
      <c r="AO9" s="329" t="s">
        <v>25</v>
      </c>
      <c r="AP9" s="329" t="s">
        <v>26</v>
      </c>
      <c r="AQ9" s="329" t="s">
        <v>27</v>
      </c>
      <c r="AR9" s="332"/>
      <c r="AS9" s="265"/>
    </row>
    <row r="10" spans="2:45" ht="18.75" customHeight="1" thickBot="1" x14ac:dyDescent="0.3">
      <c r="B10" s="359"/>
      <c r="C10" s="359"/>
      <c r="D10" s="659"/>
      <c r="E10" s="352"/>
      <c r="F10" s="370" t="s">
        <v>191</v>
      </c>
      <c r="G10" s="358" t="s">
        <v>28</v>
      </c>
      <c r="H10" s="354" t="s">
        <v>161</v>
      </c>
      <c r="I10" s="355" t="s">
        <v>29</v>
      </c>
      <c r="J10" s="354" t="s">
        <v>30</v>
      </c>
      <c r="K10" s="365">
        <v>0.12</v>
      </c>
      <c r="L10" s="366"/>
      <c r="M10" s="367" t="s">
        <v>25</v>
      </c>
      <c r="N10" s="368"/>
      <c r="O10" s="367" t="s">
        <v>25</v>
      </c>
      <c r="P10" s="368"/>
      <c r="Q10" s="367" t="s">
        <v>25</v>
      </c>
      <c r="R10" s="368"/>
      <c r="S10" s="367" t="s">
        <v>25</v>
      </c>
      <c r="T10" s="368"/>
      <c r="U10" s="367" t="s">
        <v>25</v>
      </c>
      <c r="V10" s="368"/>
      <c r="W10" s="367" t="s">
        <v>25</v>
      </c>
      <c r="X10" s="368"/>
      <c r="Y10" s="367"/>
      <c r="Z10" s="368"/>
      <c r="AA10" s="367"/>
      <c r="AB10" s="258"/>
      <c r="AC10" s="333"/>
      <c r="AD10" s="326"/>
      <c r="AE10" s="326"/>
      <c r="AF10" s="333"/>
      <c r="AG10" s="326"/>
      <c r="AH10" s="334"/>
      <c r="AI10" s="334"/>
      <c r="AJ10" s="334"/>
      <c r="AK10" s="334"/>
      <c r="AL10" s="334"/>
      <c r="AM10" s="334"/>
      <c r="AN10" s="334"/>
      <c r="AO10" s="334"/>
      <c r="AP10" s="333"/>
      <c r="AQ10" s="333"/>
      <c r="AR10" s="333"/>
      <c r="AS10" s="265"/>
    </row>
    <row r="11" spans="2:45" ht="27" thickBot="1" x14ac:dyDescent="0.45">
      <c r="B11" s="283"/>
      <c r="C11" s="284" t="s">
        <v>157</v>
      </c>
      <c r="D11" s="285"/>
      <c r="E11" s="286"/>
      <c r="F11" s="534"/>
      <c r="G11" s="287"/>
      <c r="H11" s="288"/>
      <c r="I11" s="289"/>
      <c r="J11" s="290"/>
      <c r="K11" s="291"/>
      <c r="L11" s="292"/>
      <c r="M11" s="293"/>
      <c r="N11" s="292"/>
      <c r="O11" s="293"/>
      <c r="P11" s="292"/>
      <c r="Q11" s="293"/>
      <c r="R11" s="292"/>
      <c r="S11" s="293"/>
      <c r="T11" s="651"/>
      <c r="U11" s="293"/>
      <c r="V11" s="292"/>
      <c r="W11" s="293"/>
      <c r="X11" s="292"/>
      <c r="Y11" s="293"/>
      <c r="Z11" s="294"/>
      <c r="AA11" s="295"/>
      <c r="AB11" s="259"/>
      <c r="AC11" s="335"/>
      <c r="AD11" s="328"/>
      <c r="AE11" s="328"/>
      <c r="AF11" s="329"/>
      <c r="AG11" s="328"/>
      <c r="AH11" s="336"/>
      <c r="AI11" s="336"/>
      <c r="AJ11" s="336"/>
      <c r="AK11" s="336"/>
      <c r="AL11" s="336"/>
      <c r="AM11" s="336"/>
      <c r="AN11" s="336"/>
      <c r="AO11" s="336"/>
      <c r="AP11" s="329"/>
      <c r="AQ11" s="337"/>
      <c r="AR11" s="335"/>
      <c r="AS11" s="265"/>
    </row>
    <row r="12" spans="2:45" ht="20.25" x14ac:dyDescent="0.4">
      <c r="B12" s="230" t="str">
        <f>'ROLLING 12'!C7</f>
        <v>BASSETT</v>
      </c>
      <c r="C12" s="230" t="str">
        <f>'ROLLING 12'!D7</f>
        <v>MARK</v>
      </c>
      <c r="D12" s="228">
        <f>'ROLLING 12'!E7</f>
        <v>50057</v>
      </c>
      <c r="E12" s="199" t="str">
        <f>'ROLLING 12'!F7</f>
        <v>NELSON</v>
      </c>
      <c r="F12" s="649"/>
      <c r="G12" s="571">
        <f t="shared" ref="G12:G68" si="0">SUM(M12+O12+Q12+S12+U12+W12+Y12+AA12)</f>
        <v>194.59459459459458</v>
      </c>
      <c r="H12" s="574">
        <f t="shared" ref="H12:H22" si="1">LARGE(AH12:AO12,1)+LARGE(AH12:AO12,2)+LARGE(AH12:AO12,3)+LARGE(AH12:AO12,4)</f>
        <v>194.59459459459458</v>
      </c>
      <c r="I12" s="577">
        <f>IF(H12=0,,RANK(H12,$H$11:$H$25))</f>
        <v>3</v>
      </c>
      <c r="J12" s="581">
        <f>COUNTIF(L12:AA12,"&gt;0")/2</f>
        <v>2</v>
      </c>
      <c r="K12" s="493">
        <f>'ROLLING 12'!G7</f>
        <v>92.019187551308292</v>
      </c>
      <c r="L12" s="643">
        <f>'ROLLING 12'!AL7</f>
        <v>0</v>
      </c>
      <c r="M12" s="564">
        <f>AH12</f>
        <v>0</v>
      </c>
      <c r="N12" s="194">
        <f>'ROLLING 12'!AM7</f>
        <v>35</v>
      </c>
      <c r="O12" s="251">
        <f>AI12</f>
        <v>94.594594594594597</v>
      </c>
      <c r="P12" s="192">
        <f>'ROLLING 12'!AN7</f>
        <v>39</v>
      </c>
      <c r="Q12" s="564">
        <f>AJ12</f>
        <v>100</v>
      </c>
      <c r="R12" s="194">
        <f>'ROLLING 12'!AO7</f>
        <v>0</v>
      </c>
      <c r="S12" s="77">
        <f>AK12</f>
        <v>0</v>
      </c>
      <c r="T12" s="595">
        <f>'ROLLING 12'!AP7</f>
        <v>0</v>
      </c>
      <c r="U12" s="564">
        <f>AL12</f>
        <v>0</v>
      </c>
      <c r="V12" s="194">
        <f>'ROLLING 12'!AQ7</f>
        <v>0</v>
      </c>
      <c r="W12" s="251">
        <f>AM12</f>
        <v>0</v>
      </c>
      <c r="X12" s="563">
        <f>'ROLLING 12'!AR7</f>
        <v>0</v>
      </c>
      <c r="Y12" s="564">
        <f>AN12</f>
        <v>0</v>
      </c>
      <c r="Z12" s="195"/>
      <c r="AA12" s="193">
        <f t="shared" ref="AA12:AA22" si="2">AO12</f>
        <v>0</v>
      </c>
      <c r="AB12" s="255"/>
      <c r="AC12" s="335"/>
      <c r="AD12" s="328" t="str">
        <f>B12</f>
        <v>BASSETT</v>
      </c>
      <c r="AE12" s="328" t="str">
        <f>C12</f>
        <v>MARK</v>
      </c>
      <c r="AF12" s="329">
        <f>D12</f>
        <v>50057</v>
      </c>
      <c r="AG12" s="328" t="str">
        <f>E12</f>
        <v>NELSON</v>
      </c>
      <c r="AH12" s="336">
        <f t="shared" ref="AH12:AH23" si="3">(L12*100)/$AH$8</f>
        <v>0</v>
      </c>
      <c r="AI12" s="336">
        <f t="shared" ref="AI12:AI23" si="4">(N12*100)/$AI$8</f>
        <v>94.594594594594597</v>
      </c>
      <c r="AJ12" s="336">
        <f t="shared" ref="AJ12:AJ23" si="5">(P12*100)/$AJ$8</f>
        <v>100</v>
      </c>
      <c r="AK12" s="336">
        <f t="shared" ref="AK12:AK23" si="6">(R12*100)/$AK$8</f>
        <v>0</v>
      </c>
      <c r="AL12" s="336">
        <f t="shared" ref="AL12:AL23" si="7">(T12*100)/$AL$8</f>
        <v>0</v>
      </c>
      <c r="AM12" s="336">
        <f t="shared" ref="AM12:AM23" si="8">(V12*100)/$AM$8</f>
        <v>0</v>
      </c>
      <c r="AN12" s="336">
        <f t="shared" ref="AN12:AN23" si="9">(X12*100)/$AN$8</f>
        <v>0</v>
      </c>
      <c r="AO12" s="336">
        <f t="shared" ref="AO12:AO23" si="10">(Z12*100)/$AO$8</f>
        <v>0</v>
      </c>
      <c r="AP12" s="329">
        <f t="shared" ref="AP12:AP38" si="11">COUNTIF(AH12:AO12,"&gt;0")</f>
        <v>2</v>
      </c>
      <c r="AQ12" s="338">
        <f t="shared" ref="AQ12:AQ38" si="12">IF(ISERR(SUM(AH12:AO12)/AP12),0,SUM(AH12:AO12)/AP12)</f>
        <v>97.297297297297291</v>
      </c>
      <c r="AR12" s="335"/>
      <c r="AS12" s="265"/>
    </row>
    <row r="13" spans="2:45" ht="20.25" x14ac:dyDescent="0.4">
      <c r="B13" s="230" t="str">
        <f>'ROLLING 12'!C8</f>
        <v>BEAUGIE</v>
      </c>
      <c r="C13" s="230" t="str">
        <f>'ROLLING 12'!D8</f>
        <v>RICHARD</v>
      </c>
      <c r="D13" s="228">
        <f>'ROLLING 12'!E8</f>
        <v>50023</v>
      </c>
      <c r="E13" s="199" t="str">
        <f>'ROLLING 12'!F8</f>
        <v>QUARRY</v>
      </c>
      <c r="F13" s="644"/>
      <c r="G13" s="572">
        <f t="shared" si="0"/>
        <v>87.179487179487182</v>
      </c>
      <c r="H13" s="574">
        <f t="shared" si="1"/>
        <v>87.179487179487182</v>
      </c>
      <c r="I13" s="578">
        <f t="shared" ref="I13:I25" si="13">IF(H13=0,,RANK(H13,$H$11:$H$25))</f>
        <v>8</v>
      </c>
      <c r="J13" s="581">
        <f t="shared" ref="J13:J68" si="14">COUNTIF(L13:AA13,"&gt;0")/2</f>
        <v>1</v>
      </c>
      <c r="K13" s="642">
        <f>'ROLLING 12'!G8</f>
        <v>87.707390648567113</v>
      </c>
      <c r="L13" s="595">
        <f>'ROLLING 12'!AL8</f>
        <v>0</v>
      </c>
      <c r="M13" s="193">
        <f t="shared" ref="M13:M23" si="15">AH13</f>
        <v>0</v>
      </c>
      <c r="N13" s="194">
        <f>'ROLLING 12'!AM8</f>
        <v>0</v>
      </c>
      <c r="O13" s="251">
        <f t="shared" ref="O13:O23" si="16">AI13</f>
        <v>0</v>
      </c>
      <c r="P13" s="192">
        <f>'ROLLING 12'!AN8</f>
        <v>34</v>
      </c>
      <c r="Q13" s="193">
        <f t="shared" ref="Q13:Q23" si="17">AJ13</f>
        <v>87.179487179487182</v>
      </c>
      <c r="R13" s="194">
        <f>'ROLLING 12'!AO8</f>
        <v>0</v>
      </c>
      <c r="S13" s="77">
        <f t="shared" ref="S13:S23" si="18">AK13</f>
        <v>0</v>
      </c>
      <c r="T13" s="595">
        <f>'ROLLING 12'!AP8</f>
        <v>0</v>
      </c>
      <c r="U13" s="193">
        <f t="shared" ref="U13:U23" si="19">AL13</f>
        <v>0</v>
      </c>
      <c r="V13" s="194">
        <f>'ROLLING 12'!AQ8</f>
        <v>0</v>
      </c>
      <c r="W13" s="251">
        <f t="shared" ref="W13:W23" si="20">AM13</f>
        <v>0</v>
      </c>
      <c r="X13" s="192">
        <f>'ROLLING 12'!AR8</f>
        <v>0</v>
      </c>
      <c r="Y13" s="193">
        <f t="shared" ref="Y13:Y23" si="21">AN13</f>
        <v>0</v>
      </c>
      <c r="Z13" s="195"/>
      <c r="AA13" s="133">
        <f t="shared" si="2"/>
        <v>0</v>
      </c>
      <c r="AB13" s="259"/>
      <c r="AC13" s="335"/>
      <c r="AD13" s="328" t="str">
        <f t="shared" ref="AD13:AD23" si="22">B13</f>
        <v>BEAUGIE</v>
      </c>
      <c r="AE13" s="328" t="str">
        <f t="shared" ref="AE13:AE76" si="23">C13</f>
        <v>RICHARD</v>
      </c>
      <c r="AF13" s="329">
        <f t="shared" ref="AF13:AF23" si="24">D13</f>
        <v>50023</v>
      </c>
      <c r="AG13" s="328" t="str">
        <f t="shared" ref="AG13:AG23" si="25">E13</f>
        <v>QUARRY</v>
      </c>
      <c r="AH13" s="336">
        <f t="shared" si="3"/>
        <v>0</v>
      </c>
      <c r="AI13" s="336">
        <f t="shared" si="4"/>
        <v>0</v>
      </c>
      <c r="AJ13" s="336">
        <f t="shared" si="5"/>
        <v>87.179487179487182</v>
      </c>
      <c r="AK13" s="336">
        <f t="shared" si="6"/>
        <v>0</v>
      </c>
      <c r="AL13" s="336">
        <f t="shared" si="7"/>
        <v>0</v>
      </c>
      <c r="AM13" s="336">
        <f t="shared" si="8"/>
        <v>0</v>
      </c>
      <c r="AN13" s="336">
        <f t="shared" si="9"/>
        <v>0</v>
      </c>
      <c r="AO13" s="336">
        <f t="shared" si="10"/>
        <v>0</v>
      </c>
      <c r="AP13" s="329">
        <f t="shared" si="11"/>
        <v>1</v>
      </c>
      <c r="AQ13" s="338">
        <f t="shared" si="12"/>
        <v>87.179487179487182</v>
      </c>
      <c r="AR13" s="335"/>
      <c r="AS13" s="265"/>
    </row>
    <row r="14" spans="2:45" ht="20.25" x14ac:dyDescent="0.4">
      <c r="B14" s="230" t="str">
        <f>'ROLLING 12'!C9</f>
        <v>EASTERBROOK</v>
      </c>
      <c r="C14" s="230" t="str">
        <f>'ROLLING 12'!D9</f>
        <v>JOHN</v>
      </c>
      <c r="D14" s="228">
        <f>'ROLLING 12'!E9</f>
        <v>51055</v>
      </c>
      <c r="E14" s="199" t="str">
        <f>'ROLLING 12'!F9</f>
        <v>TONDU</v>
      </c>
      <c r="F14" s="644"/>
      <c r="G14" s="572">
        <f t="shared" si="0"/>
        <v>186.96581196581195</v>
      </c>
      <c r="H14" s="574">
        <f t="shared" si="1"/>
        <v>186.96581196581195</v>
      </c>
      <c r="I14" s="578">
        <f t="shared" si="13"/>
        <v>5</v>
      </c>
      <c r="J14" s="581">
        <f t="shared" si="14"/>
        <v>2</v>
      </c>
      <c r="K14" s="642">
        <f>'ROLLING 12'!G9</f>
        <v>90.021194560668235</v>
      </c>
      <c r="L14" s="595">
        <f>'ROLLING 12'!AL9</f>
        <v>35</v>
      </c>
      <c r="M14" s="193">
        <f t="shared" si="15"/>
        <v>97.222222222222229</v>
      </c>
      <c r="N14" s="194">
        <f>'ROLLING 12'!AM9</f>
        <v>0</v>
      </c>
      <c r="O14" s="251">
        <f t="shared" si="16"/>
        <v>0</v>
      </c>
      <c r="P14" s="192">
        <f>'ROLLING 12'!AN9</f>
        <v>35</v>
      </c>
      <c r="Q14" s="193">
        <f t="shared" si="17"/>
        <v>89.743589743589737</v>
      </c>
      <c r="R14" s="194">
        <f>'ROLLING 12'!AO9</f>
        <v>0</v>
      </c>
      <c r="S14" s="77">
        <f t="shared" si="18"/>
        <v>0</v>
      </c>
      <c r="T14" s="595">
        <f>'ROLLING 12'!AP9</f>
        <v>0</v>
      </c>
      <c r="U14" s="193">
        <f t="shared" si="19"/>
        <v>0</v>
      </c>
      <c r="V14" s="194">
        <f>'ROLLING 12'!AQ9</f>
        <v>0</v>
      </c>
      <c r="W14" s="251">
        <f t="shared" si="20"/>
        <v>0</v>
      </c>
      <c r="X14" s="192">
        <f>'ROLLING 12'!AR9</f>
        <v>0</v>
      </c>
      <c r="Y14" s="193">
        <f t="shared" si="21"/>
        <v>0</v>
      </c>
      <c r="Z14" s="195"/>
      <c r="AA14" s="133">
        <f t="shared" si="2"/>
        <v>0</v>
      </c>
      <c r="AB14" s="259"/>
      <c r="AC14" s="335"/>
      <c r="AD14" s="328" t="str">
        <f t="shared" si="22"/>
        <v>EASTERBROOK</v>
      </c>
      <c r="AE14" s="328" t="str">
        <f t="shared" si="23"/>
        <v>JOHN</v>
      </c>
      <c r="AF14" s="329">
        <f t="shared" si="24"/>
        <v>51055</v>
      </c>
      <c r="AG14" s="328" t="str">
        <f t="shared" si="25"/>
        <v>TONDU</v>
      </c>
      <c r="AH14" s="336">
        <f t="shared" si="3"/>
        <v>97.222222222222229</v>
      </c>
      <c r="AI14" s="336">
        <f t="shared" si="4"/>
        <v>0</v>
      </c>
      <c r="AJ14" s="336">
        <f t="shared" si="5"/>
        <v>89.743589743589737</v>
      </c>
      <c r="AK14" s="336">
        <f t="shared" si="6"/>
        <v>0</v>
      </c>
      <c r="AL14" s="336">
        <f t="shared" si="7"/>
        <v>0</v>
      </c>
      <c r="AM14" s="336">
        <f t="shared" si="8"/>
        <v>0</v>
      </c>
      <c r="AN14" s="336">
        <f t="shared" si="9"/>
        <v>0</v>
      </c>
      <c r="AO14" s="336">
        <f t="shared" si="10"/>
        <v>0</v>
      </c>
      <c r="AP14" s="329">
        <f t="shared" si="11"/>
        <v>2</v>
      </c>
      <c r="AQ14" s="338">
        <f t="shared" si="12"/>
        <v>93.482905982905976</v>
      </c>
      <c r="AR14" s="335"/>
      <c r="AS14" s="265"/>
    </row>
    <row r="15" spans="2:45" ht="20.25" x14ac:dyDescent="0.4">
      <c r="B15" s="230" t="str">
        <f>'ROLLING 12'!C10</f>
        <v>FALCONER</v>
      </c>
      <c r="C15" s="230" t="str">
        <f>'ROLLING 12'!D10</f>
        <v>DORIAN</v>
      </c>
      <c r="D15" s="228">
        <f>'ROLLING 12'!E10</f>
        <v>50062</v>
      </c>
      <c r="E15" s="199" t="str">
        <f>'ROLLING 12'!F10</f>
        <v>NELSON</v>
      </c>
      <c r="F15" s="644"/>
      <c r="G15" s="572">
        <f t="shared" si="0"/>
        <v>192.30769230769232</v>
      </c>
      <c r="H15" s="574">
        <f t="shared" si="1"/>
        <v>192.30769230769232</v>
      </c>
      <c r="I15" s="578">
        <f t="shared" si="13"/>
        <v>4</v>
      </c>
      <c r="J15" s="581">
        <f t="shared" si="14"/>
        <v>2</v>
      </c>
      <c r="K15" s="642">
        <f>'ROLLING 12'!G10</f>
        <v>95.146808896808892</v>
      </c>
      <c r="L15" s="595">
        <f>'ROLLING 12'!AL10</f>
        <v>0</v>
      </c>
      <c r="M15" s="193">
        <f t="shared" si="15"/>
        <v>0</v>
      </c>
      <c r="N15" s="194">
        <f>'ROLLING 12'!AM10</f>
        <v>37</v>
      </c>
      <c r="O15" s="251">
        <f t="shared" si="16"/>
        <v>100</v>
      </c>
      <c r="P15" s="192">
        <f>'ROLLING 12'!AN10</f>
        <v>36</v>
      </c>
      <c r="Q15" s="193">
        <f t="shared" si="17"/>
        <v>92.307692307692307</v>
      </c>
      <c r="R15" s="194">
        <f>'ROLLING 12'!AO10</f>
        <v>0</v>
      </c>
      <c r="S15" s="77">
        <f t="shared" si="18"/>
        <v>0</v>
      </c>
      <c r="T15" s="595">
        <f>'ROLLING 12'!AP10</f>
        <v>0</v>
      </c>
      <c r="U15" s="193">
        <f t="shared" si="19"/>
        <v>0</v>
      </c>
      <c r="V15" s="194">
        <f>'ROLLING 12'!AQ10</f>
        <v>0</v>
      </c>
      <c r="W15" s="251">
        <f t="shared" si="20"/>
        <v>0</v>
      </c>
      <c r="X15" s="192">
        <f>'ROLLING 12'!AR10</f>
        <v>0</v>
      </c>
      <c r="Y15" s="193">
        <f t="shared" si="21"/>
        <v>0</v>
      </c>
      <c r="Z15" s="195"/>
      <c r="AA15" s="133">
        <f t="shared" si="2"/>
        <v>0</v>
      </c>
      <c r="AB15" s="259"/>
      <c r="AC15" s="335"/>
      <c r="AD15" s="328" t="str">
        <f t="shared" si="22"/>
        <v>FALCONER</v>
      </c>
      <c r="AE15" s="328" t="str">
        <f t="shared" si="23"/>
        <v>DORIAN</v>
      </c>
      <c r="AF15" s="329">
        <f t="shared" si="24"/>
        <v>50062</v>
      </c>
      <c r="AG15" s="328" t="str">
        <f t="shared" si="25"/>
        <v>NELSON</v>
      </c>
      <c r="AH15" s="336">
        <f t="shared" si="3"/>
        <v>0</v>
      </c>
      <c r="AI15" s="336">
        <f t="shared" si="4"/>
        <v>100</v>
      </c>
      <c r="AJ15" s="336">
        <f t="shared" si="5"/>
        <v>92.307692307692307</v>
      </c>
      <c r="AK15" s="336">
        <f t="shared" si="6"/>
        <v>0</v>
      </c>
      <c r="AL15" s="336">
        <f t="shared" si="7"/>
        <v>0</v>
      </c>
      <c r="AM15" s="336">
        <f t="shared" si="8"/>
        <v>0</v>
      </c>
      <c r="AN15" s="336">
        <f t="shared" si="9"/>
        <v>0</v>
      </c>
      <c r="AO15" s="336">
        <f t="shared" si="10"/>
        <v>0</v>
      </c>
      <c r="AP15" s="329">
        <f t="shared" si="11"/>
        <v>2</v>
      </c>
      <c r="AQ15" s="338">
        <f t="shared" si="12"/>
        <v>96.15384615384616</v>
      </c>
      <c r="AR15" s="335"/>
      <c r="AS15" s="265"/>
    </row>
    <row r="16" spans="2:45" ht="20.25" x14ac:dyDescent="0.4">
      <c r="B16" s="230" t="str">
        <f>'ROLLING 12'!C11</f>
        <v>HARRIS</v>
      </c>
      <c r="C16" s="230" t="str">
        <f>'ROLLING 12'!D11</f>
        <v>JACK</v>
      </c>
      <c r="D16" s="228">
        <f>'ROLLING 12'!E11</f>
        <v>50593</v>
      </c>
      <c r="E16" s="199" t="str">
        <f>'ROLLING 12'!F11</f>
        <v>B/GWENT</v>
      </c>
      <c r="F16" s="450"/>
      <c r="G16" s="572">
        <f t="shared" si="0"/>
        <v>0</v>
      </c>
      <c r="H16" s="574">
        <f t="shared" si="1"/>
        <v>0</v>
      </c>
      <c r="I16" s="578">
        <f t="shared" si="13"/>
        <v>0</v>
      </c>
      <c r="J16" s="581">
        <f t="shared" si="14"/>
        <v>0</v>
      </c>
      <c r="K16" s="642">
        <f>'ROLLING 12'!G11</f>
        <v>98.339886563570772</v>
      </c>
      <c r="L16" s="595">
        <f>'ROLLING 12'!AL11</f>
        <v>0</v>
      </c>
      <c r="M16" s="193">
        <f t="shared" si="15"/>
        <v>0</v>
      </c>
      <c r="N16" s="194">
        <f>'ROLLING 12'!AM11</f>
        <v>0</v>
      </c>
      <c r="O16" s="251">
        <f t="shared" si="16"/>
        <v>0</v>
      </c>
      <c r="P16" s="192">
        <f>'ROLLING 12'!AN11</f>
        <v>0</v>
      </c>
      <c r="Q16" s="193">
        <f t="shared" si="17"/>
        <v>0</v>
      </c>
      <c r="R16" s="194">
        <f>'ROLLING 12'!AO11</f>
        <v>0</v>
      </c>
      <c r="S16" s="77">
        <f t="shared" si="18"/>
        <v>0</v>
      </c>
      <c r="T16" s="595">
        <f>'ROLLING 12'!AP11</f>
        <v>0</v>
      </c>
      <c r="U16" s="193">
        <f t="shared" si="19"/>
        <v>0</v>
      </c>
      <c r="V16" s="194">
        <f>'ROLLING 12'!AQ11</f>
        <v>0</v>
      </c>
      <c r="W16" s="251">
        <f t="shared" si="20"/>
        <v>0</v>
      </c>
      <c r="X16" s="192">
        <f>'ROLLING 12'!AR11</f>
        <v>0</v>
      </c>
      <c r="Y16" s="193">
        <f t="shared" si="21"/>
        <v>0</v>
      </c>
      <c r="Z16" s="195"/>
      <c r="AA16" s="133">
        <f t="shared" si="2"/>
        <v>0</v>
      </c>
      <c r="AB16" s="259"/>
      <c r="AC16" s="335"/>
      <c r="AD16" s="328" t="str">
        <f t="shared" si="22"/>
        <v>HARRIS</v>
      </c>
      <c r="AE16" s="328" t="str">
        <f t="shared" si="23"/>
        <v>JACK</v>
      </c>
      <c r="AF16" s="329">
        <f t="shared" si="24"/>
        <v>50593</v>
      </c>
      <c r="AG16" s="328" t="str">
        <f t="shared" si="25"/>
        <v>B/GWENT</v>
      </c>
      <c r="AH16" s="336">
        <f t="shared" si="3"/>
        <v>0</v>
      </c>
      <c r="AI16" s="336">
        <f t="shared" si="4"/>
        <v>0</v>
      </c>
      <c r="AJ16" s="336">
        <f t="shared" si="5"/>
        <v>0</v>
      </c>
      <c r="AK16" s="336">
        <f t="shared" si="6"/>
        <v>0</v>
      </c>
      <c r="AL16" s="336">
        <f t="shared" si="7"/>
        <v>0</v>
      </c>
      <c r="AM16" s="336">
        <f t="shared" si="8"/>
        <v>0</v>
      </c>
      <c r="AN16" s="336">
        <f t="shared" si="9"/>
        <v>0</v>
      </c>
      <c r="AO16" s="336">
        <f t="shared" si="10"/>
        <v>0</v>
      </c>
      <c r="AP16" s="329">
        <f t="shared" si="11"/>
        <v>0</v>
      </c>
      <c r="AQ16" s="338">
        <f t="shared" si="12"/>
        <v>0</v>
      </c>
      <c r="AR16" s="335"/>
      <c r="AS16" s="265"/>
    </row>
    <row r="17" spans="2:45" ht="20.25" x14ac:dyDescent="0.4">
      <c r="B17" s="230" t="str">
        <f>'ROLLING 12'!C12</f>
        <v>HEAD</v>
      </c>
      <c r="C17" s="230" t="str">
        <f>'ROLLING 12'!D12</f>
        <v>JAMES</v>
      </c>
      <c r="D17" s="228">
        <f>'ROLLING 12'!E12</f>
        <v>60584</v>
      </c>
      <c r="E17" s="199" t="str">
        <f>'ROLLING 12'!F12</f>
        <v>SWEFTA</v>
      </c>
      <c r="F17" s="450"/>
      <c r="G17" s="572">
        <f t="shared" si="0"/>
        <v>0</v>
      </c>
      <c r="H17" s="574">
        <f t="shared" si="1"/>
        <v>0</v>
      </c>
      <c r="I17" s="578">
        <f t="shared" si="13"/>
        <v>0</v>
      </c>
      <c r="J17" s="581">
        <f t="shared" si="14"/>
        <v>0</v>
      </c>
      <c r="K17" s="642">
        <f>'ROLLING 12'!G12</f>
        <v>92.307692307692307</v>
      </c>
      <c r="L17" s="595">
        <f>'ROLLING 12'!AL12</f>
        <v>0</v>
      </c>
      <c r="M17" s="193">
        <f t="shared" si="15"/>
        <v>0</v>
      </c>
      <c r="N17" s="194">
        <f>'ROLLING 12'!AM12</f>
        <v>0</v>
      </c>
      <c r="O17" s="251">
        <f t="shared" si="16"/>
        <v>0</v>
      </c>
      <c r="P17" s="192">
        <f>'ROLLING 12'!AN12</f>
        <v>0</v>
      </c>
      <c r="Q17" s="193">
        <f t="shared" si="17"/>
        <v>0</v>
      </c>
      <c r="R17" s="194">
        <f>'ROLLING 12'!AO12</f>
        <v>0</v>
      </c>
      <c r="S17" s="77">
        <f t="shared" si="18"/>
        <v>0</v>
      </c>
      <c r="T17" s="595">
        <f>'ROLLING 12'!AP12</f>
        <v>0</v>
      </c>
      <c r="U17" s="193">
        <f t="shared" si="19"/>
        <v>0</v>
      </c>
      <c r="V17" s="194">
        <f>'ROLLING 12'!AQ12</f>
        <v>0</v>
      </c>
      <c r="W17" s="251">
        <f t="shared" si="20"/>
        <v>0</v>
      </c>
      <c r="X17" s="192">
        <f>'ROLLING 12'!AR12</f>
        <v>0</v>
      </c>
      <c r="Y17" s="193">
        <f t="shared" si="21"/>
        <v>0</v>
      </c>
      <c r="Z17" s="195"/>
      <c r="AA17" s="133">
        <f t="shared" si="2"/>
        <v>0</v>
      </c>
      <c r="AB17" s="259"/>
      <c r="AC17" s="335"/>
      <c r="AD17" s="328" t="str">
        <f t="shared" si="22"/>
        <v>HEAD</v>
      </c>
      <c r="AE17" s="328" t="str">
        <f t="shared" si="23"/>
        <v>JAMES</v>
      </c>
      <c r="AF17" s="329">
        <f t="shared" si="24"/>
        <v>60584</v>
      </c>
      <c r="AG17" s="328" t="str">
        <f t="shared" si="25"/>
        <v>SWEFTA</v>
      </c>
      <c r="AH17" s="336">
        <f t="shared" si="3"/>
        <v>0</v>
      </c>
      <c r="AI17" s="336">
        <f t="shared" si="4"/>
        <v>0</v>
      </c>
      <c r="AJ17" s="336">
        <f t="shared" si="5"/>
        <v>0</v>
      </c>
      <c r="AK17" s="336">
        <f t="shared" si="6"/>
        <v>0</v>
      </c>
      <c r="AL17" s="336">
        <f t="shared" si="7"/>
        <v>0</v>
      </c>
      <c r="AM17" s="336">
        <f t="shared" si="8"/>
        <v>0</v>
      </c>
      <c r="AN17" s="336">
        <f t="shared" si="9"/>
        <v>0</v>
      </c>
      <c r="AO17" s="336">
        <f t="shared" si="10"/>
        <v>0</v>
      </c>
      <c r="AP17" s="329">
        <f t="shared" si="11"/>
        <v>0</v>
      </c>
      <c r="AQ17" s="338">
        <f t="shared" si="12"/>
        <v>0</v>
      </c>
      <c r="AR17" s="335"/>
      <c r="AS17" s="265"/>
    </row>
    <row r="18" spans="2:45" ht="20.25" x14ac:dyDescent="0.4">
      <c r="B18" s="230" t="str">
        <f>'ROLLING 12'!C13</f>
        <v>JONES</v>
      </c>
      <c r="C18" s="230" t="str">
        <f>'ROLLING 12'!D13</f>
        <v>ANTHONY</v>
      </c>
      <c r="D18" s="228">
        <f>'ROLLING 12'!E13</f>
        <v>50563</v>
      </c>
      <c r="E18" s="199" t="str">
        <f>'ROLLING 12'!F13</f>
        <v>B/GWENT</v>
      </c>
      <c r="F18" s="644"/>
      <c r="G18" s="572">
        <f t="shared" si="0"/>
        <v>289.39131439131438</v>
      </c>
      <c r="H18" s="574">
        <f t="shared" si="1"/>
        <v>289.39131439131438</v>
      </c>
      <c r="I18" s="578">
        <f t="shared" si="13"/>
        <v>1</v>
      </c>
      <c r="J18" s="581">
        <f t="shared" si="14"/>
        <v>3</v>
      </c>
      <c r="K18" s="642">
        <f>'ROLLING 12'!G13</f>
        <v>96.21044970790301</v>
      </c>
      <c r="L18" s="595">
        <f>'ROLLING 12'!AL13</f>
        <v>35</v>
      </c>
      <c r="M18" s="193">
        <f t="shared" si="15"/>
        <v>97.222222222222229</v>
      </c>
      <c r="N18" s="194">
        <f>'ROLLING 12'!AM13</f>
        <v>36</v>
      </c>
      <c r="O18" s="251">
        <f t="shared" si="16"/>
        <v>97.297297297297291</v>
      </c>
      <c r="P18" s="192">
        <f>'ROLLING 12'!AN13</f>
        <v>37</v>
      </c>
      <c r="Q18" s="193">
        <f t="shared" si="17"/>
        <v>94.871794871794876</v>
      </c>
      <c r="R18" s="194">
        <f>'ROLLING 12'!AO13</f>
        <v>0</v>
      </c>
      <c r="S18" s="77">
        <f t="shared" si="18"/>
        <v>0</v>
      </c>
      <c r="T18" s="595">
        <f>'ROLLING 12'!AP13</f>
        <v>0</v>
      </c>
      <c r="U18" s="193">
        <f t="shared" si="19"/>
        <v>0</v>
      </c>
      <c r="V18" s="194">
        <f>'ROLLING 12'!AQ13</f>
        <v>0</v>
      </c>
      <c r="W18" s="251">
        <f t="shared" si="20"/>
        <v>0</v>
      </c>
      <c r="X18" s="192">
        <f>'ROLLING 12'!AR13</f>
        <v>0</v>
      </c>
      <c r="Y18" s="193">
        <f t="shared" si="21"/>
        <v>0</v>
      </c>
      <c r="Z18" s="195"/>
      <c r="AA18" s="133">
        <f t="shared" si="2"/>
        <v>0</v>
      </c>
      <c r="AB18" s="259"/>
      <c r="AC18" s="335"/>
      <c r="AD18" s="328" t="str">
        <f t="shared" si="22"/>
        <v>JONES</v>
      </c>
      <c r="AE18" s="328" t="str">
        <f t="shared" si="23"/>
        <v>ANTHONY</v>
      </c>
      <c r="AF18" s="329">
        <f t="shared" si="24"/>
        <v>50563</v>
      </c>
      <c r="AG18" s="328" t="str">
        <f t="shared" si="25"/>
        <v>B/GWENT</v>
      </c>
      <c r="AH18" s="336">
        <f t="shared" si="3"/>
        <v>97.222222222222229</v>
      </c>
      <c r="AI18" s="336">
        <f t="shared" si="4"/>
        <v>97.297297297297291</v>
      </c>
      <c r="AJ18" s="336">
        <f t="shared" si="5"/>
        <v>94.871794871794876</v>
      </c>
      <c r="AK18" s="336">
        <f t="shared" si="6"/>
        <v>0</v>
      </c>
      <c r="AL18" s="336">
        <f t="shared" si="7"/>
        <v>0</v>
      </c>
      <c r="AM18" s="336">
        <f t="shared" si="8"/>
        <v>0</v>
      </c>
      <c r="AN18" s="336">
        <f t="shared" si="9"/>
        <v>0</v>
      </c>
      <c r="AO18" s="336">
        <f t="shared" si="10"/>
        <v>0</v>
      </c>
      <c r="AP18" s="329">
        <f t="shared" si="11"/>
        <v>3</v>
      </c>
      <c r="AQ18" s="338">
        <f t="shared" si="12"/>
        <v>96.463771463771465</v>
      </c>
      <c r="AR18" s="335"/>
      <c r="AS18" s="265"/>
    </row>
    <row r="19" spans="2:45" ht="20.25" x14ac:dyDescent="0.4">
      <c r="B19" s="230" t="str">
        <f>'ROLLING 12'!C14</f>
        <v>SHEPHARD</v>
      </c>
      <c r="C19" s="230" t="str">
        <f>'ROLLING 12'!D14</f>
        <v>MARK</v>
      </c>
      <c r="D19" s="228">
        <f>'ROLLING 12'!E14</f>
        <v>50134</v>
      </c>
      <c r="E19" s="199" t="str">
        <f>'ROLLING 12'!F14</f>
        <v>B/GWENT</v>
      </c>
      <c r="F19" s="644"/>
      <c r="G19" s="572">
        <f t="shared" si="0"/>
        <v>164.95726495726495</v>
      </c>
      <c r="H19" s="574">
        <f t="shared" si="1"/>
        <v>164.95726495726495</v>
      </c>
      <c r="I19" s="578">
        <f t="shared" si="13"/>
        <v>6</v>
      </c>
      <c r="J19" s="581">
        <f t="shared" si="14"/>
        <v>2</v>
      </c>
      <c r="K19" s="642">
        <f>'ROLLING 12'!G14</f>
        <v>88.103838882638939</v>
      </c>
      <c r="L19" s="595">
        <f>'ROLLING 12'!AL14</f>
        <v>28</v>
      </c>
      <c r="M19" s="193">
        <f t="shared" si="15"/>
        <v>77.777777777777771</v>
      </c>
      <c r="N19" s="194">
        <f>'ROLLING 12'!AM14</f>
        <v>0</v>
      </c>
      <c r="O19" s="251">
        <f t="shared" si="16"/>
        <v>0</v>
      </c>
      <c r="P19" s="192">
        <f>'ROLLING 12'!AN14</f>
        <v>34</v>
      </c>
      <c r="Q19" s="193">
        <f t="shared" si="17"/>
        <v>87.179487179487182</v>
      </c>
      <c r="R19" s="194">
        <f>'ROLLING 12'!AO14</f>
        <v>0</v>
      </c>
      <c r="S19" s="77">
        <f t="shared" si="18"/>
        <v>0</v>
      </c>
      <c r="T19" s="595">
        <f>'ROLLING 12'!AP14</f>
        <v>0</v>
      </c>
      <c r="U19" s="193">
        <f t="shared" si="19"/>
        <v>0</v>
      </c>
      <c r="V19" s="194">
        <f>'ROLLING 12'!AQ14</f>
        <v>0</v>
      </c>
      <c r="W19" s="251">
        <f t="shared" si="20"/>
        <v>0</v>
      </c>
      <c r="X19" s="192">
        <f>'ROLLING 12'!AR14</f>
        <v>0</v>
      </c>
      <c r="Y19" s="193">
        <f t="shared" si="21"/>
        <v>0</v>
      </c>
      <c r="Z19" s="195"/>
      <c r="AA19" s="133">
        <f t="shared" si="2"/>
        <v>0</v>
      </c>
      <c r="AB19" s="259"/>
      <c r="AC19" s="335"/>
      <c r="AD19" s="328" t="str">
        <f t="shared" si="22"/>
        <v>SHEPHARD</v>
      </c>
      <c r="AE19" s="328" t="str">
        <f t="shared" si="23"/>
        <v>MARK</v>
      </c>
      <c r="AF19" s="329">
        <f t="shared" si="24"/>
        <v>50134</v>
      </c>
      <c r="AG19" s="328" t="str">
        <f t="shared" si="25"/>
        <v>B/GWENT</v>
      </c>
      <c r="AH19" s="336">
        <f t="shared" si="3"/>
        <v>77.777777777777771</v>
      </c>
      <c r="AI19" s="336">
        <f t="shared" si="4"/>
        <v>0</v>
      </c>
      <c r="AJ19" s="336">
        <f t="shared" si="5"/>
        <v>87.179487179487182</v>
      </c>
      <c r="AK19" s="336">
        <f t="shared" si="6"/>
        <v>0</v>
      </c>
      <c r="AL19" s="336">
        <f t="shared" si="7"/>
        <v>0</v>
      </c>
      <c r="AM19" s="336">
        <f t="shared" si="8"/>
        <v>0</v>
      </c>
      <c r="AN19" s="336">
        <f t="shared" si="9"/>
        <v>0</v>
      </c>
      <c r="AO19" s="336">
        <f t="shared" si="10"/>
        <v>0</v>
      </c>
      <c r="AP19" s="329">
        <f t="shared" si="11"/>
        <v>2</v>
      </c>
      <c r="AQ19" s="338">
        <f t="shared" si="12"/>
        <v>82.478632478632477</v>
      </c>
      <c r="AR19" s="335"/>
      <c r="AS19" s="265"/>
    </row>
    <row r="20" spans="2:45" ht="18.75" customHeight="1" x14ac:dyDescent="0.4">
      <c r="B20" s="230" t="str">
        <f>'ROLLING 12'!C15</f>
        <v>SQUIRES</v>
      </c>
      <c r="C20" s="230" t="str">
        <f>'ROLLING 12'!D15</f>
        <v>JAMIE</v>
      </c>
      <c r="D20" s="228">
        <f>'ROLLING 12'!E15</f>
        <v>60616</v>
      </c>
      <c r="E20" s="199" t="str">
        <f>'ROLLING 12'!F15</f>
        <v>B/GWENT</v>
      </c>
      <c r="F20" s="450"/>
      <c r="G20" s="572">
        <f t="shared" si="0"/>
        <v>0</v>
      </c>
      <c r="H20" s="574">
        <f t="shared" si="1"/>
        <v>0</v>
      </c>
      <c r="I20" s="578">
        <f t="shared" si="13"/>
        <v>0</v>
      </c>
      <c r="J20" s="581">
        <f t="shared" si="14"/>
        <v>0</v>
      </c>
      <c r="K20" s="642">
        <f>'ROLLING 12'!G15</f>
        <v>97.478632478632491</v>
      </c>
      <c r="L20" s="595">
        <f>'ROLLING 12'!AL15</f>
        <v>0</v>
      </c>
      <c r="M20" s="193">
        <f t="shared" si="15"/>
        <v>0</v>
      </c>
      <c r="N20" s="194">
        <f>'ROLLING 12'!AM15</f>
        <v>0</v>
      </c>
      <c r="O20" s="251">
        <f t="shared" si="16"/>
        <v>0</v>
      </c>
      <c r="P20" s="192">
        <f>'ROLLING 12'!AN15</f>
        <v>0</v>
      </c>
      <c r="Q20" s="193">
        <f t="shared" si="17"/>
        <v>0</v>
      </c>
      <c r="R20" s="194">
        <f>'ROLLING 12'!AO15</f>
        <v>0</v>
      </c>
      <c r="S20" s="77">
        <f t="shared" si="18"/>
        <v>0</v>
      </c>
      <c r="T20" s="595">
        <f>'ROLLING 12'!AP15</f>
        <v>0</v>
      </c>
      <c r="U20" s="193">
        <f t="shared" si="19"/>
        <v>0</v>
      </c>
      <c r="V20" s="194">
        <f>'ROLLING 12'!AQ15</f>
        <v>0</v>
      </c>
      <c r="W20" s="251">
        <f t="shared" si="20"/>
        <v>0</v>
      </c>
      <c r="X20" s="192">
        <f>'ROLLING 12'!AR15</f>
        <v>0</v>
      </c>
      <c r="Y20" s="193">
        <f t="shared" si="21"/>
        <v>0</v>
      </c>
      <c r="Z20" s="195"/>
      <c r="AA20" s="133">
        <f t="shared" si="2"/>
        <v>0</v>
      </c>
      <c r="AB20" s="259"/>
      <c r="AC20" s="335"/>
      <c r="AD20" s="328" t="str">
        <f t="shared" si="22"/>
        <v>SQUIRES</v>
      </c>
      <c r="AE20" s="328" t="str">
        <f t="shared" si="23"/>
        <v>JAMIE</v>
      </c>
      <c r="AF20" s="329">
        <f t="shared" si="24"/>
        <v>60616</v>
      </c>
      <c r="AG20" s="328" t="str">
        <f t="shared" si="25"/>
        <v>B/GWENT</v>
      </c>
      <c r="AH20" s="336">
        <f t="shared" si="3"/>
        <v>0</v>
      </c>
      <c r="AI20" s="336">
        <f t="shared" si="4"/>
        <v>0</v>
      </c>
      <c r="AJ20" s="336">
        <f t="shared" si="5"/>
        <v>0</v>
      </c>
      <c r="AK20" s="336">
        <f t="shared" si="6"/>
        <v>0</v>
      </c>
      <c r="AL20" s="336">
        <f t="shared" si="7"/>
        <v>0</v>
      </c>
      <c r="AM20" s="336">
        <f t="shared" si="8"/>
        <v>0</v>
      </c>
      <c r="AN20" s="336">
        <f t="shared" si="9"/>
        <v>0</v>
      </c>
      <c r="AO20" s="336">
        <f t="shared" si="10"/>
        <v>0</v>
      </c>
      <c r="AP20" s="329">
        <f t="shared" si="11"/>
        <v>0</v>
      </c>
      <c r="AQ20" s="338">
        <f t="shared" si="12"/>
        <v>0</v>
      </c>
      <c r="AR20" s="335"/>
      <c r="AS20" s="265"/>
    </row>
    <row r="21" spans="2:45" ht="20.25" x14ac:dyDescent="0.4">
      <c r="B21" s="230" t="str">
        <f>'ROLLING 12'!C16</f>
        <v>VODDEN</v>
      </c>
      <c r="C21" s="230" t="str">
        <f>'ROLLING 12'!D16</f>
        <v>NEIL</v>
      </c>
      <c r="D21" s="228">
        <f>'ROLLING 12'!E16</f>
        <v>51097</v>
      </c>
      <c r="E21" s="199" t="str">
        <f>'ROLLING 12'!F16</f>
        <v>B/GWENT</v>
      </c>
      <c r="F21" s="644"/>
      <c r="G21" s="572">
        <f t="shared" si="0"/>
        <v>267.61954261954264</v>
      </c>
      <c r="H21" s="574">
        <f t="shared" si="1"/>
        <v>267.61954261954264</v>
      </c>
      <c r="I21" s="578">
        <f t="shared" si="13"/>
        <v>2</v>
      </c>
      <c r="J21" s="581">
        <f t="shared" si="14"/>
        <v>3</v>
      </c>
      <c r="K21" s="642">
        <f>'ROLLING 12'!G16</f>
        <v>86.946531762708233</v>
      </c>
      <c r="L21" s="595">
        <f>'ROLLING 12'!AL16</f>
        <v>33</v>
      </c>
      <c r="M21" s="193">
        <f t="shared" si="15"/>
        <v>91.666666666666671</v>
      </c>
      <c r="N21" s="194">
        <f>'ROLLING 12'!AM16</f>
        <v>30</v>
      </c>
      <c r="O21" s="251">
        <f t="shared" si="16"/>
        <v>81.081081081081081</v>
      </c>
      <c r="P21" s="192">
        <f>'ROLLING 12'!AN16</f>
        <v>37</v>
      </c>
      <c r="Q21" s="193">
        <f t="shared" si="17"/>
        <v>94.871794871794876</v>
      </c>
      <c r="R21" s="194">
        <f>'ROLLING 12'!AO16</f>
        <v>0</v>
      </c>
      <c r="S21" s="77">
        <f t="shared" si="18"/>
        <v>0</v>
      </c>
      <c r="T21" s="595">
        <f>'ROLLING 12'!AP16</f>
        <v>0</v>
      </c>
      <c r="U21" s="193">
        <f t="shared" si="19"/>
        <v>0</v>
      </c>
      <c r="V21" s="194">
        <f>'ROLLING 12'!AQ16</f>
        <v>0</v>
      </c>
      <c r="W21" s="251">
        <f t="shared" si="20"/>
        <v>0</v>
      </c>
      <c r="X21" s="192">
        <f>'ROLLING 12'!AR16</f>
        <v>0</v>
      </c>
      <c r="Y21" s="193">
        <f t="shared" si="21"/>
        <v>0</v>
      </c>
      <c r="Z21" s="195"/>
      <c r="AA21" s="133">
        <f t="shared" si="2"/>
        <v>0</v>
      </c>
      <c r="AB21" s="259"/>
      <c r="AC21" s="335"/>
      <c r="AD21" s="328" t="str">
        <f t="shared" si="22"/>
        <v>VODDEN</v>
      </c>
      <c r="AE21" s="328" t="str">
        <f t="shared" si="23"/>
        <v>NEIL</v>
      </c>
      <c r="AF21" s="329">
        <f t="shared" si="24"/>
        <v>51097</v>
      </c>
      <c r="AG21" s="328" t="str">
        <f t="shared" si="25"/>
        <v>B/GWENT</v>
      </c>
      <c r="AH21" s="336">
        <f t="shared" si="3"/>
        <v>91.666666666666671</v>
      </c>
      <c r="AI21" s="336">
        <f t="shared" si="4"/>
        <v>81.081081081081081</v>
      </c>
      <c r="AJ21" s="336">
        <f t="shared" si="5"/>
        <v>94.871794871794876</v>
      </c>
      <c r="AK21" s="336">
        <f t="shared" si="6"/>
        <v>0</v>
      </c>
      <c r="AL21" s="336">
        <f t="shared" si="7"/>
        <v>0</v>
      </c>
      <c r="AM21" s="336">
        <f t="shared" si="8"/>
        <v>0</v>
      </c>
      <c r="AN21" s="336">
        <f t="shared" si="9"/>
        <v>0</v>
      </c>
      <c r="AO21" s="336">
        <f t="shared" si="10"/>
        <v>0</v>
      </c>
      <c r="AP21" s="329">
        <f t="shared" si="11"/>
        <v>3</v>
      </c>
      <c r="AQ21" s="338">
        <f t="shared" si="12"/>
        <v>89.206514206514214</v>
      </c>
      <c r="AR21" s="335"/>
      <c r="AS21" s="265"/>
    </row>
    <row r="22" spans="2:45" ht="20.25" x14ac:dyDescent="0.4">
      <c r="B22" s="230" t="str">
        <f>'ROLLING 12'!C17</f>
        <v>WILLIAMS</v>
      </c>
      <c r="C22" s="230" t="str">
        <f>'ROLLING 12'!D17</f>
        <v>TYLA</v>
      </c>
      <c r="D22" s="228">
        <f>'ROLLING 12'!E17</f>
        <v>51165</v>
      </c>
      <c r="E22" s="199" t="str">
        <f>'ROLLING 12'!F17</f>
        <v>B/GWENT</v>
      </c>
      <c r="F22" s="450"/>
      <c r="G22" s="572">
        <f t="shared" si="0"/>
        <v>84.615384615384613</v>
      </c>
      <c r="H22" s="574">
        <f t="shared" si="1"/>
        <v>84.615384615384613</v>
      </c>
      <c r="I22" s="578">
        <f t="shared" si="13"/>
        <v>9</v>
      </c>
      <c r="J22" s="581">
        <f t="shared" si="14"/>
        <v>1</v>
      </c>
      <c r="K22" s="642">
        <f>'ROLLING 12'!G17</f>
        <v>89.650169946222576</v>
      </c>
      <c r="L22" s="595">
        <f>'ROLLING 12'!AL17</f>
        <v>0</v>
      </c>
      <c r="M22" s="193">
        <f t="shared" si="15"/>
        <v>0</v>
      </c>
      <c r="N22" s="194">
        <f>'ROLLING 12'!AM17</f>
        <v>0</v>
      </c>
      <c r="O22" s="251">
        <f t="shared" si="16"/>
        <v>0</v>
      </c>
      <c r="P22" s="192">
        <f>'ROLLING 12'!AN17</f>
        <v>33</v>
      </c>
      <c r="Q22" s="193">
        <f t="shared" si="17"/>
        <v>84.615384615384613</v>
      </c>
      <c r="R22" s="194">
        <f>'ROLLING 12'!AO17</f>
        <v>0</v>
      </c>
      <c r="S22" s="77">
        <f t="shared" si="18"/>
        <v>0</v>
      </c>
      <c r="T22" s="595">
        <f>'ROLLING 12'!AP17</f>
        <v>0</v>
      </c>
      <c r="U22" s="193">
        <f t="shared" si="19"/>
        <v>0</v>
      </c>
      <c r="V22" s="194">
        <f>'ROLLING 12'!AQ17</f>
        <v>0</v>
      </c>
      <c r="W22" s="251">
        <f t="shared" si="20"/>
        <v>0</v>
      </c>
      <c r="X22" s="192">
        <f>'ROLLING 12'!AR17</f>
        <v>0</v>
      </c>
      <c r="Y22" s="193">
        <f t="shared" si="21"/>
        <v>0</v>
      </c>
      <c r="Z22" s="134"/>
      <c r="AA22" s="133">
        <f t="shared" si="2"/>
        <v>0</v>
      </c>
      <c r="AB22" s="259"/>
      <c r="AC22" s="335"/>
      <c r="AD22" s="328" t="str">
        <f t="shared" si="22"/>
        <v>WILLIAMS</v>
      </c>
      <c r="AE22" s="328" t="str">
        <f t="shared" si="23"/>
        <v>TYLA</v>
      </c>
      <c r="AF22" s="329">
        <f t="shared" si="24"/>
        <v>51165</v>
      </c>
      <c r="AG22" s="328" t="str">
        <f t="shared" si="25"/>
        <v>B/GWENT</v>
      </c>
      <c r="AH22" s="336">
        <f t="shared" si="3"/>
        <v>0</v>
      </c>
      <c r="AI22" s="336">
        <f t="shared" si="4"/>
        <v>0</v>
      </c>
      <c r="AJ22" s="336">
        <f t="shared" si="5"/>
        <v>84.615384615384613</v>
      </c>
      <c r="AK22" s="336">
        <f t="shared" si="6"/>
        <v>0</v>
      </c>
      <c r="AL22" s="336">
        <f t="shared" si="7"/>
        <v>0</v>
      </c>
      <c r="AM22" s="336">
        <f t="shared" si="8"/>
        <v>0</v>
      </c>
      <c r="AN22" s="336">
        <f t="shared" si="9"/>
        <v>0</v>
      </c>
      <c r="AO22" s="336">
        <f t="shared" si="10"/>
        <v>0</v>
      </c>
      <c r="AP22" s="329">
        <f t="shared" si="11"/>
        <v>1</v>
      </c>
      <c r="AQ22" s="338">
        <f t="shared" si="12"/>
        <v>84.615384615384613</v>
      </c>
      <c r="AR22" s="335"/>
      <c r="AS22" s="265"/>
    </row>
    <row r="23" spans="2:45" ht="20.25" x14ac:dyDescent="0.4">
      <c r="B23" s="230" t="str">
        <f>'ROLLING 12'!C18</f>
        <v>FRANKLIN</v>
      </c>
      <c r="C23" s="230" t="str">
        <f>'ROLLING 12'!D18</f>
        <v>STEVE</v>
      </c>
      <c r="D23" s="228">
        <f>'ROLLING 12'!E18</f>
        <v>60006</v>
      </c>
      <c r="E23" s="199" t="str">
        <f>'ROLLING 12'!F18</f>
        <v>DUCHEY</v>
      </c>
      <c r="F23" s="450"/>
      <c r="G23" s="572">
        <f t="shared" ref="G23:G25" si="26">SUM(M23+O23+Q23+S23+U23+W23+Y23+AA23)</f>
        <v>89.743589743589737</v>
      </c>
      <c r="H23" s="574">
        <f t="shared" ref="H23:H25" si="27">LARGE(AH23:AO23,1)+LARGE(AH23:AO23,2)+LARGE(AH23:AO23,3)+LARGE(AH23:AO23,4)</f>
        <v>89.743589743589737</v>
      </c>
      <c r="I23" s="578">
        <f t="shared" si="13"/>
        <v>7</v>
      </c>
      <c r="J23" s="581">
        <f t="shared" ref="J23:J25" si="28">COUNTIF(L23:AA23,"&gt;0")/2</f>
        <v>1</v>
      </c>
      <c r="K23" s="642">
        <f>'ROLLING 12'!G18</f>
        <v>89.743589743589752</v>
      </c>
      <c r="L23" s="595">
        <f>'ROLLING 12'!AL18</f>
        <v>0</v>
      </c>
      <c r="M23" s="193">
        <f t="shared" si="15"/>
        <v>0</v>
      </c>
      <c r="N23" s="194">
        <f>'ROLLING 12'!AM18</f>
        <v>0</v>
      </c>
      <c r="O23" s="251">
        <f t="shared" si="16"/>
        <v>0</v>
      </c>
      <c r="P23" s="192">
        <f>'ROLLING 12'!AN18</f>
        <v>35</v>
      </c>
      <c r="Q23" s="193">
        <f t="shared" si="17"/>
        <v>89.743589743589737</v>
      </c>
      <c r="R23" s="194">
        <f>'ROLLING 12'!AO18</f>
        <v>0</v>
      </c>
      <c r="S23" s="77">
        <f t="shared" si="18"/>
        <v>0</v>
      </c>
      <c r="T23" s="595">
        <f>'ROLLING 12'!AP18</f>
        <v>0</v>
      </c>
      <c r="U23" s="193">
        <f t="shared" si="19"/>
        <v>0</v>
      </c>
      <c r="V23" s="194">
        <f>'ROLLING 12'!AQ18</f>
        <v>0</v>
      </c>
      <c r="W23" s="251">
        <f t="shared" si="20"/>
        <v>0</v>
      </c>
      <c r="X23" s="192">
        <f>'ROLLING 12'!AR18</f>
        <v>0</v>
      </c>
      <c r="Y23" s="193">
        <f t="shared" si="21"/>
        <v>0</v>
      </c>
      <c r="Z23" s="134"/>
      <c r="AA23" s="133">
        <f t="shared" ref="AA23:AA25" si="29">AO23</f>
        <v>0</v>
      </c>
      <c r="AB23" s="259"/>
      <c r="AC23" s="335"/>
      <c r="AD23" s="328" t="str">
        <f t="shared" si="22"/>
        <v>FRANKLIN</v>
      </c>
      <c r="AE23" s="328" t="str">
        <f t="shared" si="23"/>
        <v>STEVE</v>
      </c>
      <c r="AF23" s="329">
        <f t="shared" si="24"/>
        <v>60006</v>
      </c>
      <c r="AG23" s="328" t="str">
        <f t="shared" si="25"/>
        <v>DUCHEY</v>
      </c>
      <c r="AH23" s="336">
        <f t="shared" si="3"/>
        <v>0</v>
      </c>
      <c r="AI23" s="336">
        <f t="shared" si="4"/>
        <v>0</v>
      </c>
      <c r="AJ23" s="336">
        <f t="shared" si="5"/>
        <v>89.743589743589737</v>
      </c>
      <c r="AK23" s="336">
        <f t="shared" si="6"/>
        <v>0</v>
      </c>
      <c r="AL23" s="336">
        <f t="shared" si="7"/>
        <v>0</v>
      </c>
      <c r="AM23" s="336">
        <f t="shared" si="8"/>
        <v>0</v>
      </c>
      <c r="AN23" s="336">
        <f t="shared" si="9"/>
        <v>0</v>
      </c>
      <c r="AO23" s="336">
        <f t="shared" si="10"/>
        <v>0</v>
      </c>
      <c r="AP23" s="329">
        <f t="shared" si="11"/>
        <v>1</v>
      </c>
      <c r="AQ23" s="338">
        <f t="shared" si="12"/>
        <v>89.743589743589737</v>
      </c>
      <c r="AR23" s="335"/>
      <c r="AS23" s="265"/>
    </row>
    <row r="24" spans="2:45" ht="20.25" x14ac:dyDescent="0.4">
      <c r="B24" s="230">
        <f>'ROLLING 12'!C19</f>
        <v>0</v>
      </c>
      <c r="C24" s="230">
        <f>'ROLLING 12'!D19</f>
        <v>0</v>
      </c>
      <c r="D24" s="228">
        <f>'ROLLING 12'!E19</f>
        <v>0</v>
      </c>
      <c r="E24" s="199">
        <f>'ROLLING 12'!F19</f>
        <v>0</v>
      </c>
      <c r="F24" s="450"/>
      <c r="G24" s="572"/>
      <c r="H24" s="575"/>
      <c r="I24" s="579"/>
      <c r="J24" s="582"/>
      <c r="K24" s="495"/>
      <c r="L24" s="565"/>
      <c r="M24" s="133"/>
      <c r="N24" s="194">
        <f>'ROLLING 12'!AM19</f>
        <v>0</v>
      </c>
      <c r="O24" s="77"/>
      <c r="P24" s="192">
        <f>'ROLLING 12'!AN19</f>
        <v>0</v>
      </c>
      <c r="Q24" s="133"/>
      <c r="R24" s="194">
        <f>'ROLLING 12'!AO19</f>
        <v>0</v>
      </c>
      <c r="S24" s="77"/>
      <c r="T24" s="595">
        <f>'ROLLING 12'!AP19</f>
        <v>0</v>
      </c>
      <c r="U24" s="133"/>
      <c r="V24" s="194">
        <f>'ROLLING 12'!AQ19</f>
        <v>0</v>
      </c>
      <c r="W24" s="77"/>
      <c r="X24" s="565"/>
      <c r="Y24" s="133"/>
      <c r="Z24" s="134"/>
      <c r="AA24" s="483"/>
      <c r="AB24" s="259"/>
      <c r="AC24" s="335"/>
      <c r="AD24" s="328"/>
      <c r="AE24" s="328">
        <f t="shared" si="23"/>
        <v>0</v>
      </c>
      <c r="AF24" s="329"/>
      <c r="AG24" s="328"/>
      <c r="AH24" s="336"/>
      <c r="AI24" s="336"/>
      <c r="AJ24" s="336"/>
      <c r="AK24" s="336"/>
      <c r="AL24" s="336"/>
      <c r="AM24" s="336"/>
      <c r="AN24" s="336"/>
      <c r="AO24" s="336"/>
      <c r="AP24" s="329"/>
      <c r="AQ24" s="338"/>
      <c r="AR24" s="335"/>
      <c r="AS24" s="265"/>
    </row>
    <row r="25" spans="2:45" ht="21" thickBot="1" x14ac:dyDescent="0.45">
      <c r="B25" s="230">
        <f>'ROLLING 12'!C20</f>
        <v>0</v>
      </c>
      <c r="C25" s="230">
        <f>'ROLLING 12'!D20</f>
        <v>0</v>
      </c>
      <c r="D25" s="228">
        <f>'ROLLING 12'!E20</f>
        <v>0</v>
      </c>
      <c r="E25" s="199">
        <f>'ROLLING 12'!F20</f>
        <v>0</v>
      </c>
      <c r="F25" s="449"/>
      <c r="G25" s="573">
        <f t="shared" si="26"/>
        <v>0</v>
      </c>
      <c r="H25" s="576">
        <f t="shared" si="27"/>
        <v>0</v>
      </c>
      <c r="I25" s="580">
        <f t="shared" si="13"/>
        <v>0</v>
      </c>
      <c r="J25" s="583">
        <f t="shared" si="28"/>
        <v>0</v>
      </c>
      <c r="K25" s="496"/>
      <c r="L25" s="464"/>
      <c r="M25" s="261">
        <f t="shared" ref="M25" si="30">AH25</f>
        <v>0</v>
      </c>
      <c r="N25" s="194">
        <f>'ROLLING 12'!AM20</f>
        <v>0</v>
      </c>
      <c r="O25" s="263">
        <f t="shared" ref="O25" si="31">AI25</f>
        <v>0</v>
      </c>
      <c r="P25" s="464"/>
      <c r="Q25" s="261">
        <f t="shared" ref="Q25" si="32">AJ25</f>
        <v>0</v>
      </c>
      <c r="R25" s="465"/>
      <c r="S25" s="263">
        <f t="shared" ref="S25" si="33">AK25</f>
        <v>0</v>
      </c>
      <c r="T25" s="464"/>
      <c r="U25" s="261">
        <f t="shared" ref="U25" si="34">AL25</f>
        <v>0</v>
      </c>
      <c r="V25" s="465"/>
      <c r="W25" s="263">
        <f t="shared" ref="W25" si="35">AM25</f>
        <v>0</v>
      </c>
      <c r="X25" s="464">
        <f>'ROLLING 12'!AR19</f>
        <v>0</v>
      </c>
      <c r="Y25" s="264">
        <f t="shared" ref="Y25" si="36">AN25</f>
        <v>0</v>
      </c>
      <c r="Z25" s="262"/>
      <c r="AA25" s="516">
        <f t="shared" si="29"/>
        <v>0</v>
      </c>
      <c r="AB25" s="259"/>
      <c r="AC25" s="335"/>
      <c r="AD25" s="328">
        <f>B25</f>
        <v>0</v>
      </c>
      <c r="AE25" s="328">
        <f t="shared" si="23"/>
        <v>0</v>
      </c>
      <c r="AF25" s="329">
        <f>D25</f>
        <v>0</v>
      </c>
      <c r="AG25" s="328">
        <f>E25</f>
        <v>0</v>
      </c>
      <c r="AH25" s="336">
        <f>(L25*100)/$AH$8</f>
        <v>0</v>
      </c>
      <c r="AI25" s="336">
        <f>(N25*100)/$AI$8</f>
        <v>0</v>
      </c>
      <c r="AJ25" s="336">
        <f>(P25*100)/$AJ$8</f>
        <v>0</v>
      </c>
      <c r="AK25" s="336">
        <f>(R25*100)/$AK$8</f>
        <v>0</v>
      </c>
      <c r="AL25" s="336">
        <f>(T25*100)/$AL$8</f>
        <v>0</v>
      </c>
      <c r="AM25" s="336">
        <f>(V25*100)/$AM$8</f>
        <v>0</v>
      </c>
      <c r="AN25" s="336">
        <f>(X25*100)/$AN$8</f>
        <v>0</v>
      </c>
      <c r="AO25" s="336">
        <f>(Z25*100)/$AO$8</f>
        <v>0</v>
      </c>
      <c r="AP25" s="329">
        <f t="shared" ref="AP25" si="37">COUNTIF(AH25:AO25,"&gt;0")</f>
        <v>0</v>
      </c>
      <c r="AQ25" s="338">
        <f t="shared" ref="AQ25" si="38">IF(ISERR(SUM(AH25:AO25)/AP25),0,SUM(AH25:AO25)/AP25)</f>
        <v>0</v>
      </c>
      <c r="AR25" s="335"/>
      <c r="AS25" s="265"/>
    </row>
    <row r="26" spans="2:45" ht="27" thickBot="1" x14ac:dyDescent="0.45">
      <c r="B26" s="511"/>
      <c r="C26" s="512" t="s">
        <v>158</v>
      </c>
      <c r="D26" s="513"/>
      <c r="E26" s="514"/>
      <c r="F26" s="470"/>
      <c r="G26" s="471"/>
      <c r="H26" s="472"/>
      <c r="I26" s="473"/>
      <c r="J26" s="474"/>
      <c r="K26" s="475"/>
      <c r="L26" s="476"/>
      <c r="M26" s="477"/>
      <c r="N26" s="476"/>
      <c r="O26" s="477"/>
      <c r="P26" s="476"/>
      <c r="Q26" s="477"/>
      <c r="R26" s="476"/>
      <c r="S26" s="477"/>
      <c r="T26" s="476"/>
      <c r="U26" s="477"/>
      <c r="V26" s="476"/>
      <c r="W26" s="477"/>
      <c r="X26" s="476"/>
      <c r="Y26" s="478"/>
      <c r="Z26" s="479"/>
      <c r="AA26" s="480"/>
      <c r="AB26" s="259"/>
      <c r="AC26" s="335"/>
      <c r="AD26" s="328"/>
      <c r="AE26" s="328" t="str">
        <f t="shared" si="23"/>
        <v>A Class</v>
      </c>
      <c r="AF26" s="329"/>
      <c r="AG26" s="328"/>
      <c r="AH26" s="336"/>
      <c r="AI26" s="336"/>
      <c r="AJ26" s="336"/>
      <c r="AK26" s="336"/>
      <c r="AL26" s="336"/>
      <c r="AM26" s="336"/>
      <c r="AN26" s="336"/>
      <c r="AO26" s="336"/>
      <c r="AP26" s="329"/>
      <c r="AQ26" s="338"/>
      <c r="AR26" s="335"/>
      <c r="AS26" s="265"/>
    </row>
    <row r="27" spans="2:45" ht="18" customHeight="1" x14ac:dyDescent="0.4">
      <c r="B27" s="238">
        <f>'ROLLING 12'!C22</f>
        <v>0</v>
      </c>
      <c r="C27" s="391">
        <f>'ROLLING 12'!D22</f>
        <v>0</v>
      </c>
      <c r="D27" s="486">
        <f>'ROLLING 12'!E22</f>
        <v>0</v>
      </c>
      <c r="E27" s="391"/>
      <c r="F27" s="515"/>
      <c r="G27" s="274">
        <f t="shared" ref="G27:G53" si="39">SUM(M27+O27+Q27+S27+U27+W27+Y27+AA27)</f>
        <v>0</v>
      </c>
      <c r="H27" s="275">
        <f t="shared" ref="H27:H53" si="40">LARGE(AH27:AO27,1)+LARGE(AH27:AO27,2)+LARGE(AH27:AO27,3)+LARGE(AH27:AO27,4)</f>
        <v>0</v>
      </c>
      <c r="I27" s="276">
        <f t="shared" ref="I27:I55" si="41">IF(H27=0,,RANK(H27,$H$27:$H$58))</f>
        <v>0</v>
      </c>
      <c r="J27" s="489">
        <f t="shared" ref="J27:J53" si="42">COUNTIF(L27:AA27,"&gt;0")/2</f>
        <v>0</v>
      </c>
      <c r="K27" s="493"/>
      <c r="L27" s="194"/>
      <c r="M27" s="193">
        <f t="shared" ref="M27:M53" si="43">AH27</f>
        <v>0</v>
      </c>
      <c r="N27" s="194"/>
      <c r="O27" s="251">
        <f t="shared" ref="O27:O55" si="44">AI27</f>
        <v>0</v>
      </c>
      <c r="P27" s="192"/>
      <c r="Q27" s="193"/>
      <c r="R27" s="194"/>
      <c r="S27" s="251"/>
      <c r="T27" s="192"/>
      <c r="U27" s="193"/>
      <c r="V27" s="192"/>
      <c r="W27" s="193"/>
      <c r="X27" s="194"/>
      <c r="Y27" s="252"/>
      <c r="Z27" s="195"/>
      <c r="AA27" s="193">
        <f t="shared" ref="AA27:AA51" si="45">AO27</f>
        <v>0</v>
      </c>
      <c r="AB27" s="259"/>
      <c r="AC27" s="335"/>
      <c r="AD27" s="328">
        <f t="shared" ref="AD27:AD55" si="46">B27</f>
        <v>0</v>
      </c>
      <c r="AE27" s="328">
        <f t="shared" si="23"/>
        <v>0</v>
      </c>
      <c r="AF27" s="329">
        <f t="shared" ref="AF27:AF55" si="47">D27</f>
        <v>0</v>
      </c>
      <c r="AG27" s="328">
        <f t="shared" ref="AG27:AG55" si="48">E27</f>
        <v>0</v>
      </c>
      <c r="AH27" s="336">
        <f t="shared" ref="AH27:AH55" si="49">(L27*100)/$AH$8</f>
        <v>0</v>
      </c>
      <c r="AI27" s="336">
        <f t="shared" ref="AI27:AI55" si="50">(N27*100)/$AI$8</f>
        <v>0</v>
      </c>
      <c r="AJ27" s="336">
        <f t="shared" ref="AJ27:AJ55" si="51">(P27*100)/$AJ$8</f>
        <v>0</v>
      </c>
      <c r="AK27" s="336">
        <f t="shared" ref="AK27:AK55" si="52">(R27*100)/$AK$8</f>
        <v>0</v>
      </c>
      <c r="AL27" s="336">
        <f t="shared" ref="AL27:AL55" si="53">(T27*100)/$AL$8</f>
        <v>0</v>
      </c>
      <c r="AM27" s="336">
        <f t="shared" ref="AM27:AM55" si="54">(V27*100)/$AM$8</f>
        <v>0</v>
      </c>
      <c r="AN27" s="336">
        <f t="shared" ref="AN27:AN55" si="55">(X27*100)/$AN$8</f>
        <v>0</v>
      </c>
      <c r="AO27" s="336">
        <f t="shared" ref="AO27:AO55" si="56">(Z27*100)/$AO$8</f>
        <v>0</v>
      </c>
      <c r="AP27" s="329">
        <f t="shared" si="11"/>
        <v>0</v>
      </c>
      <c r="AQ27" s="338">
        <f t="shared" si="12"/>
        <v>0</v>
      </c>
      <c r="AR27" s="335"/>
      <c r="AS27" s="265"/>
    </row>
    <row r="28" spans="2:45" ht="20.25" x14ac:dyDescent="0.4">
      <c r="B28" s="238" t="str">
        <f>'ROLLING 12'!C24</f>
        <v>BRESSINGTON</v>
      </c>
      <c r="C28" s="391" t="str">
        <f>'ROLLING 12'!D24</f>
        <v>JASON</v>
      </c>
      <c r="D28" s="390">
        <f>'ROLLING 12'!E24</f>
        <v>51089</v>
      </c>
      <c r="E28" s="391" t="str">
        <f>'ROLLING 12'!F24</f>
        <v>NELSON</v>
      </c>
      <c r="F28" s="515"/>
      <c r="G28" s="277">
        <f t="shared" si="39"/>
        <v>169.89489489489489</v>
      </c>
      <c r="H28" s="275">
        <f t="shared" si="40"/>
        <v>169.89489489489489</v>
      </c>
      <c r="I28" s="276">
        <f t="shared" si="41"/>
        <v>6</v>
      </c>
      <c r="J28" s="489">
        <f t="shared" si="42"/>
        <v>2</v>
      </c>
      <c r="K28" s="494">
        <f>'ROLLING 12'!G24</f>
        <v>86.677676622498367</v>
      </c>
      <c r="L28" s="194">
        <f>'ROLLING 12'!AL24</f>
        <v>31</v>
      </c>
      <c r="M28" s="133">
        <f t="shared" si="43"/>
        <v>86.111111111111114</v>
      </c>
      <c r="N28" s="194">
        <f>'ROLLING 12'!AM24</f>
        <v>31</v>
      </c>
      <c r="O28" s="77">
        <f t="shared" si="44"/>
        <v>83.78378378378379</v>
      </c>
      <c r="P28" s="192">
        <f>'ROLLING 12'!AN24</f>
        <v>0</v>
      </c>
      <c r="Q28" s="133">
        <f t="shared" ref="Q28:Q53" si="57">AJ28</f>
        <v>0</v>
      </c>
      <c r="R28" s="194">
        <f>'ROLLING 12'!AO24</f>
        <v>0</v>
      </c>
      <c r="S28" s="77">
        <f t="shared" ref="S28:S53" si="58">AK28</f>
        <v>0</v>
      </c>
      <c r="T28" s="192">
        <f>'ROLLING 12'!AP24</f>
        <v>0</v>
      </c>
      <c r="U28" s="133">
        <f t="shared" ref="U28:U52" si="59">AL28</f>
        <v>0</v>
      </c>
      <c r="V28" s="192">
        <f>'ROLLING 12'!AQ24</f>
        <v>0</v>
      </c>
      <c r="W28" s="133">
        <f t="shared" ref="W28:W53" si="60">AM28</f>
        <v>0</v>
      </c>
      <c r="X28" s="194">
        <f>'ROLLING 12'!AR24</f>
        <v>0</v>
      </c>
      <c r="Y28" s="78">
        <f t="shared" ref="Y28:Y51" si="61">AN28</f>
        <v>0</v>
      </c>
      <c r="Z28" s="134"/>
      <c r="AA28" s="133">
        <f t="shared" si="45"/>
        <v>0</v>
      </c>
      <c r="AB28" s="259"/>
      <c r="AC28" s="335"/>
      <c r="AD28" s="328" t="str">
        <f t="shared" si="46"/>
        <v>BRESSINGTON</v>
      </c>
      <c r="AE28" s="328" t="str">
        <f t="shared" si="23"/>
        <v>JASON</v>
      </c>
      <c r="AF28" s="329">
        <f t="shared" si="47"/>
        <v>51089</v>
      </c>
      <c r="AG28" s="328" t="str">
        <f t="shared" si="48"/>
        <v>NELSON</v>
      </c>
      <c r="AH28" s="336">
        <f t="shared" si="49"/>
        <v>86.111111111111114</v>
      </c>
      <c r="AI28" s="336">
        <f t="shared" si="50"/>
        <v>83.78378378378379</v>
      </c>
      <c r="AJ28" s="336">
        <f t="shared" si="51"/>
        <v>0</v>
      </c>
      <c r="AK28" s="336">
        <f t="shared" si="52"/>
        <v>0</v>
      </c>
      <c r="AL28" s="336">
        <f t="shared" si="53"/>
        <v>0</v>
      </c>
      <c r="AM28" s="336">
        <f t="shared" si="54"/>
        <v>0</v>
      </c>
      <c r="AN28" s="336">
        <f t="shared" si="55"/>
        <v>0</v>
      </c>
      <c r="AO28" s="336">
        <f t="shared" si="56"/>
        <v>0</v>
      </c>
      <c r="AP28" s="329">
        <f t="shared" si="11"/>
        <v>2</v>
      </c>
      <c r="AQ28" s="338">
        <f t="shared" si="12"/>
        <v>84.947447447447445</v>
      </c>
      <c r="AR28" s="335"/>
      <c r="AS28" s="265"/>
    </row>
    <row r="29" spans="2:45" ht="20.25" x14ac:dyDescent="0.4">
      <c r="B29" s="238" t="str">
        <f>'ROLLING 12'!C25</f>
        <v>DAVIES</v>
      </c>
      <c r="C29" s="391" t="str">
        <f>'ROLLING 12'!D25</f>
        <v>JASON</v>
      </c>
      <c r="D29" s="390">
        <f>'ROLLING 12'!E25</f>
        <v>50448</v>
      </c>
      <c r="E29" s="391" t="str">
        <f>'ROLLING 12'!F25</f>
        <v>LAMPETER</v>
      </c>
      <c r="F29" s="515"/>
      <c r="G29" s="277">
        <f t="shared" si="39"/>
        <v>0</v>
      </c>
      <c r="H29" s="275">
        <f t="shared" si="40"/>
        <v>0</v>
      </c>
      <c r="I29" s="276">
        <f t="shared" si="41"/>
        <v>0</v>
      </c>
      <c r="J29" s="489">
        <f t="shared" si="42"/>
        <v>0</v>
      </c>
      <c r="K29" s="494">
        <f>'ROLLING 12'!G25</f>
        <v>74.32148535089712</v>
      </c>
      <c r="L29" s="194">
        <f>'ROLLING 12'!AL25</f>
        <v>0</v>
      </c>
      <c r="M29" s="133">
        <f t="shared" si="43"/>
        <v>0</v>
      </c>
      <c r="N29" s="194">
        <f>'ROLLING 12'!AM25</f>
        <v>0</v>
      </c>
      <c r="O29" s="77">
        <f t="shared" si="44"/>
        <v>0</v>
      </c>
      <c r="P29" s="192">
        <f>'ROLLING 12'!AN25</f>
        <v>0</v>
      </c>
      <c r="Q29" s="133">
        <f t="shared" si="57"/>
        <v>0</v>
      </c>
      <c r="R29" s="194">
        <f>'ROLLING 12'!AO25</f>
        <v>0</v>
      </c>
      <c r="S29" s="77">
        <f t="shared" si="58"/>
        <v>0</v>
      </c>
      <c r="T29" s="192">
        <f>'ROLLING 12'!AP25</f>
        <v>0</v>
      </c>
      <c r="U29" s="133">
        <f t="shared" si="59"/>
        <v>0</v>
      </c>
      <c r="V29" s="192">
        <f>'ROLLING 12'!AQ25</f>
        <v>0</v>
      </c>
      <c r="W29" s="133">
        <f t="shared" si="60"/>
        <v>0</v>
      </c>
      <c r="X29" s="194">
        <f>'ROLLING 12'!AR25</f>
        <v>0</v>
      </c>
      <c r="Y29" s="78">
        <f t="shared" si="61"/>
        <v>0</v>
      </c>
      <c r="Z29" s="134"/>
      <c r="AA29" s="133">
        <f t="shared" si="45"/>
        <v>0</v>
      </c>
      <c r="AB29" s="259"/>
      <c r="AC29" s="335"/>
      <c r="AD29" s="328" t="str">
        <f t="shared" si="46"/>
        <v>DAVIES</v>
      </c>
      <c r="AE29" s="328" t="str">
        <f t="shared" si="23"/>
        <v>JASON</v>
      </c>
      <c r="AF29" s="329">
        <f t="shared" si="47"/>
        <v>50448</v>
      </c>
      <c r="AG29" s="328" t="str">
        <f t="shared" si="48"/>
        <v>LAMPETER</v>
      </c>
      <c r="AH29" s="336">
        <f t="shared" si="49"/>
        <v>0</v>
      </c>
      <c r="AI29" s="336">
        <f t="shared" si="50"/>
        <v>0</v>
      </c>
      <c r="AJ29" s="336">
        <f t="shared" si="51"/>
        <v>0</v>
      </c>
      <c r="AK29" s="336">
        <f t="shared" si="52"/>
        <v>0</v>
      </c>
      <c r="AL29" s="336">
        <f t="shared" si="53"/>
        <v>0</v>
      </c>
      <c r="AM29" s="336">
        <f t="shared" si="54"/>
        <v>0</v>
      </c>
      <c r="AN29" s="336">
        <f t="shared" si="55"/>
        <v>0</v>
      </c>
      <c r="AO29" s="336">
        <f t="shared" si="56"/>
        <v>0</v>
      </c>
      <c r="AP29" s="329">
        <f t="shared" si="11"/>
        <v>0</v>
      </c>
      <c r="AQ29" s="338">
        <f t="shared" si="12"/>
        <v>0</v>
      </c>
      <c r="AR29" s="335"/>
      <c r="AS29" s="265"/>
    </row>
    <row r="30" spans="2:45" ht="20.25" x14ac:dyDescent="0.4">
      <c r="B30" s="238" t="str">
        <f>'ROLLING 12'!C26</f>
        <v>DAVIS</v>
      </c>
      <c r="C30" s="391" t="str">
        <f>'ROLLING 12'!D26</f>
        <v>MARTIN</v>
      </c>
      <c r="D30" s="390">
        <f>'ROLLING 12'!E26</f>
        <v>50830</v>
      </c>
      <c r="E30" s="391" t="str">
        <f>'ROLLING 12'!F26</f>
        <v>TONDU</v>
      </c>
      <c r="F30" s="515"/>
      <c r="G30" s="277">
        <f t="shared" si="39"/>
        <v>0</v>
      </c>
      <c r="H30" s="275">
        <f t="shared" si="40"/>
        <v>0</v>
      </c>
      <c r="I30" s="276">
        <f t="shared" si="41"/>
        <v>0</v>
      </c>
      <c r="J30" s="489">
        <f t="shared" si="42"/>
        <v>0</v>
      </c>
      <c r="K30" s="494">
        <f>'ROLLING 12'!G26</f>
        <v>78.427819913888015</v>
      </c>
      <c r="L30" s="194">
        <f>'ROLLING 12'!AL26</f>
        <v>0</v>
      </c>
      <c r="M30" s="133">
        <f t="shared" si="43"/>
        <v>0</v>
      </c>
      <c r="N30" s="194">
        <f>'ROLLING 12'!AM26</f>
        <v>0</v>
      </c>
      <c r="O30" s="77">
        <f t="shared" si="44"/>
        <v>0</v>
      </c>
      <c r="P30" s="192">
        <f>'ROLLING 12'!AN26</f>
        <v>0</v>
      </c>
      <c r="Q30" s="133">
        <f t="shared" si="57"/>
        <v>0</v>
      </c>
      <c r="R30" s="194">
        <f>'ROLLING 12'!AO26</f>
        <v>0</v>
      </c>
      <c r="S30" s="77">
        <f t="shared" si="58"/>
        <v>0</v>
      </c>
      <c r="T30" s="192">
        <f>'ROLLING 12'!AP26</f>
        <v>0</v>
      </c>
      <c r="U30" s="133">
        <f t="shared" si="59"/>
        <v>0</v>
      </c>
      <c r="V30" s="192">
        <f>'ROLLING 12'!AQ26</f>
        <v>0</v>
      </c>
      <c r="W30" s="133">
        <f t="shared" si="60"/>
        <v>0</v>
      </c>
      <c r="X30" s="194">
        <f>'ROLLING 12'!AR26</f>
        <v>0</v>
      </c>
      <c r="Y30" s="78">
        <f t="shared" si="61"/>
        <v>0</v>
      </c>
      <c r="Z30" s="134"/>
      <c r="AA30" s="133">
        <f t="shared" si="45"/>
        <v>0</v>
      </c>
      <c r="AB30" s="259"/>
      <c r="AC30" s="335"/>
      <c r="AD30" s="328" t="str">
        <f t="shared" si="46"/>
        <v>DAVIS</v>
      </c>
      <c r="AE30" s="328" t="str">
        <f t="shared" si="23"/>
        <v>MARTIN</v>
      </c>
      <c r="AF30" s="329">
        <f t="shared" si="47"/>
        <v>50830</v>
      </c>
      <c r="AG30" s="328" t="str">
        <f t="shared" si="48"/>
        <v>TONDU</v>
      </c>
      <c r="AH30" s="336">
        <f t="shared" si="49"/>
        <v>0</v>
      </c>
      <c r="AI30" s="336">
        <f t="shared" si="50"/>
        <v>0</v>
      </c>
      <c r="AJ30" s="336">
        <f t="shared" si="51"/>
        <v>0</v>
      </c>
      <c r="AK30" s="336">
        <f t="shared" si="52"/>
        <v>0</v>
      </c>
      <c r="AL30" s="336">
        <f t="shared" si="53"/>
        <v>0</v>
      </c>
      <c r="AM30" s="336">
        <f t="shared" si="54"/>
        <v>0</v>
      </c>
      <c r="AN30" s="336">
        <f t="shared" si="55"/>
        <v>0</v>
      </c>
      <c r="AO30" s="336">
        <f t="shared" si="56"/>
        <v>0</v>
      </c>
      <c r="AP30" s="329">
        <f t="shared" si="11"/>
        <v>0</v>
      </c>
      <c r="AQ30" s="338">
        <f t="shared" si="12"/>
        <v>0</v>
      </c>
      <c r="AR30" s="335"/>
      <c r="AS30" s="265"/>
    </row>
    <row r="31" spans="2:45" ht="20.25" x14ac:dyDescent="0.4">
      <c r="B31" s="238" t="str">
        <f>'ROLLING 12'!C27</f>
        <v>EXARCHOS</v>
      </c>
      <c r="C31" s="391" t="str">
        <f>'ROLLING 12'!D27</f>
        <v>SOTIRIS</v>
      </c>
      <c r="D31" s="390">
        <f>'ROLLING 12'!E27</f>
        <v>50988</v>
      </c>
      <c r="E31" s="391" t="str">
        <f>'ROLLING 12'!F27</f>
        <v>TONDU</v>
      </c>
      <c r="F31" s="515"/>
      <c r="G31" s="277">
        <f t="shared" si="39"/>
        <v>0</v>
      </c>
      <c r="H31" s="275">
        <f t="shared" si="40"/>
        <v>0</v>
      </c>
      <c r="I31" s="276">
        <f t="shared" si="41"/>
        <v>0</v>
      </c>
      <c r="J31" s="489">
        <f t="shared" si="42"/>
        <v>0</v>
      </c>
      <c r="K31" s="494">
        <f>'ROLLING 12'!G27</f>
        <v>78.506787330316754</v>
      </c>
      <c r="L31" s="194">
        <f>'ROLLING 12'!AL27</f>
        <v>0</v>
      </c>
      <c r="M31" s="133">
        <f t="shared" si="43"/>
        <v>0</v>
      </c>
      <c r="N31" s="194">
        <f>'ROLLING 12'!AM27</f>
        <v>0</v>
      </c>
      <c r="O31" s="77">
        <f t="shared" si="44"/>
        <v>0</v>
      </c>
      <c r="P31" s="192">
        <f>'ROLLING 12'!AN27</f>
        <v>0</v>
      </c>
      <c r="Q31" s="133">
        <f t="shared" si="57"/>
        <v>0</v>
      </c>
      <c r="R31" s="194">
        <f>'ROLLING 12'!AO27</f>
        <v>0</v>
      </c>
      <c r="S31" s="77">
        <f t="shared" si="58"/>
        <v>0</v>
      </c>
      <c r="T31" s="192">
        <f>'ROLLING 12'!AP27</f>
        <v>0</v>
      </c>
      <c r="U31" s="133">
        <f t="shared" si="59"/>
        <v>0</v>
      </c>
      <c r="V31" s="192">
        <f>'ROLLING 12'!AQ27</f>
        <v>0</v>
      </c>
      <c r="W31" s="133">
        <f t="shared" si="60"/>
        <v>0</v>
      </c>
      <c r="X31" s="194">
        <f>'ROLLING 12'!AR27</f>
        <v>0</v>
      </c>
      <c r="Y31" s="78">
        <f t="shared" si="61"/>
        <v>0</v>
      </c>
      <c r="Z31" s="134"/>
      <c r="AA31" s="133">
        <f t="shared" si="45"/>
        <v>0</v>
      </c>
      <c r="AB31" s="259"/>
      <c r="AC31" s="335"/>
      <c r="AD31" s="328" t="str">
        <f t="shared" si="46"/>
        <v>EXARCHOS</v>
      </c>
      <c r="AE31" s="328" t="str">
        <f t="shared" si="23"/>
        <v>SOTIRIS</v>
      </c>
      <c r="AF31" s="329">
        <f t="shared" si="47"/>
        <v>50988</v>
      </c>
      <c r="AG31" s="328" t="str">
        <f t="shared" si="48"/>
        <v>TONDU</v>
      </c>
      <c r="AH31" s="336">
        <f t="shared" si="49"/>
        <v>0</v>
      </c>
      <c r="AI31" s="336">
        <f t="shared" si="50"/>
        <v>0</v>
      </c>
      <c r="AJ31" s="336">
        <f t="shared" si="51"/>
        <v>0</v>
      </c>
      <c r="AK31" s="336">
        <f t="shared" si="52"/>
        <v>0</v>
      </c>
      <c r="AL31" s="336">
        <f t="shared" si="53"/>
        <v>0</v>
      </c>
      <c r="AM31" s="336">
        <f t="shared" si="54"/>
        <v>0</v>
      </c>
      <c r="AN31" s="336">
        <f t="shared" si="55"/>
        <v>0</v>
      </c>
      <c r="AO31" s="336">
        <f t="shared" si="56"/>
        <v>0</v>
      </c>
      <c r="AP31" s="329">
        <f t="shared" si="11"/>
        <v>0</v>
      </c>
      <c r="AQ31" s="338">
        <f t="shared" si="12"/>
        <v>0</v>
      </c>
      <c r="AR31" s="335"/>
      <c r="AS31" s="265"/>
    </row>
    <row r="32" spans="2:45" ht="20.25" x14ac:dyDescent="0.4">
      <c r="B32" s="238" t="str">
        <f>'ROLLING 12'!C28</f>
        <v>GAGE</v>
      </c>
      <c r="C32" s="391" t="str">
        <f>'ROLLING 12'!D28</f>
        <v>DAVE</v>
      </c>
      <c r="D32" s="390">
        <f>'ROLLING 12'!E28</f>
        <v>50110</v>
      </c>
      <c r="E32" s="391" t="str">
        <f>'ROLLING 12'!F28</f>
        <v>TONDU</v>
      </c>
      <c r="F32" s="515"/>
      <c r="G32" s="277">
        <f t="shared" si="39"/>
        <v>228.23977823977822</v>
      </c>
      <c r="H32" s="275">
        <f t="shared" si="40"/>
        <v>228.23977823977822</v>
      </c>
      <c r="I32" s="276">
        <f t="shared" si="41"/>
        <v>3</v>
      </c>
      <c r="J32" s="489">
        <f t="shared" si="42"/>
        <v>3</v>
      </c>
      <c r="K32" s="494">
        <f>'ROLLING 12'!G28</f>
        <v>75.495412403307142</v>
      </c>
      <c r="L32" s="194">
        <f>'ROLLING 12'!AL28</f>
        <v>30</v>
      </c>
      <c r="M32" s="133">
        <f t="shared" si="43"/>
        <v>83.333333333333329</v>
      </c>
      <c r="N32" s="194">
        <f>'ROLLING 12'!AM28</f>
        <v>28</v>
      </c>
      <c r="O32" s="77">
        <f t="shared" si="44"/>
        <v>75.675675675675677</v>
      </c>
      <c r="P32" s="192">
        <f>'ROLLING 12'!AN28</f>
        <v>27</v>
      </c>
      <c r="Q32" s="133">
        <f t="shared" si="57"/>
        <v>69.230769230769226</v>
      </c>
      <c r="R32" s="194">
        <f>'ROLLING 12'!AO28</f>
        <v>0</v>
      </c>
      <c r="S32" s="77">
        <f t="shared" si="58"/>
        <v>0</v>
      </c>
      <c r="T32" s="192">
        <f>'ROLLING 12'!AP28</f>
        <v>0</v>
      </c>
      <c r="U32" s="133">
        <f t="shared" si="59"/>
        <v>0</v>
      </c>
      <c r="V32" s="192">
        <f>'ROLLING 12'!AQ28</f>
        <v>0</v>
      </c>
      <c r="W32" s="133">
        <f t="shared" si="60"/>
        <v>0</v>
      </c>
      <c r="X32" s="194">
        <f>'ROLLING 12'!AR28</f>
        <v>0</v>
      </c>
      <c r="Y32" s="78">
        <f t="shared" si="61"/>
        <v>0</v>
      </c>
      <c r="Z32" s="134"/>
      <c r="AA32" s="133">
        <f t="shared" si="45"/>
        <v>0</v>
      </c>
      <c r="AB32" s="259"/>
      <c r="AC32" s="335"/>
      <c r="AD32" s="328" t="str">
        <f t="shared" si="46"/>
        <v>GAGE</v>
      </c>
      <c r="AE32" s="328" t="str">
        <f t="shared" si="23"/>
        <v>DAVE</v>
      </c>
      <c r="AF32" s="329">
        <f t="shared" si="47"/>
        <v>50110</v>
      </c>
      <c r="AG32" s="328" t="str">
        <f t="shared" si="48"/>
        <v>TONDU</v>
      </c>
      <c r="AH32" s="336">
        <f t="shared" si="49"/>
        <v>83.333333333333329</v>
      </c>
      <c r="AI32" s="336">
        <f t="shared" si="50"/>
        <v>75.675675675675677</v>
      </c>
      <c r="AJ32" s="336">
        <f t="shared" si="51"/>
        <v>69.230769230769226</v>
      </c>
      <c r="AK32" s="336">
        <f t="shared" si="52"/>
        <v>0</v>
      </c>
      <c r="AL32" s="336">
        <f t="shared" si="53"/>
        <v>0</v>
      </c>
      <c r="AM32" s="336">
        <f t="shared" si="54"/>
        <v>0</v>
      </c>
      <c r="AN32" s="336">
        <f t="shared" si="55"/>
        <v>0</v>
      </c>
      <c r="AO32" s="336">
        <f t="shared" si="56"/>
        <v>0</v>
      </c>
      <c r="AP32" s="329">
        <f t="shared" si="11"/>
        <v>3</v>
      </c>
      <c r="AQ32" s="338">
        <f t="shared" si="12"/>
        <v>76.079926079926068</v>
      </c>
      <c r="AR32" s="335"/>
      <c r="AS32" s="265"/>
    </row>
    <row r="33" spans="2:45" ht="20.25" x14ac:dyDescent="0.4">
      <c r="B33" s="238" t="str">
        <f>'ROLLING 12'!C29</f>
        <v>GOOCH</v>
      </c>
      <c r="C33" s="391" t="str">
        <f>'ROLLING 12'!D29</f>
        <v>JAMES</v>
      </c>
      <c r="D33" s="390">
        <f>'ROLLING 12'!E29</f>
        <v>50860</v>
      </c>
      <c r="E33" s="391" t="str">
        <f>'ROLLING 12'!F29</f>
        <v>OAKTREE</v>
      </c>
      <c r="F33" s="515"/>
      <c r="G33" s="277">
        <f t="shared" si="39"/>
        <v>0</v>
      </c>
      <c r="H33" s="275">
        <f t="shared" si="40"/>
        <v>0</v>
      </c>
      <c r="I33" s="276">
        <f t="shared" si="41"/>
        <v>0</v>
      </c>
      <c r="J33" s="489">
        <f t="shared" si="42"/>
        <v>0</v>
      </c>
      <c r="K33" s="494">
        <f>'ROLLING 12'!G29</f>
        <v>84.384384384384376</v>
      </c>
      <c r="L33" s="194">
        <f>'ROLLING 12'!AL29</f>
        <v>0</v>
      </c>
      <c r="M33" s="133">
        <f t="shared" si="43"/>
        <v>0</v>
      </c>
      <c r="N33" s="194">
        <f>'ROLLING 12'!AM29</f>
        <v>0</v>
      </c>
      <c r="O33" s="77">
        <f t="shared" si="44"/>
        <v>0</v>
      </c>
      <c r="P33" s="192">
        <f>'ROLLING 12'!AN29</f>
        <v>0</v>
      </c>
      <c r="Q33" s="133">
        <f t="shared" si="57"/>
        <v>0</v>
      </c>
      <c r="R33" s="194">
        <f>'ROLLING 12'!AO29</f>
        <v>0</v>
      </c>
      <c r="S33" s="77">
        <f t="shared" si="58"/>
        <v>0</v>
      </c>
      <c r="T33" s="192">
        <f>'ROLLING 12'!AP29</f>
        <v>0</v>
      </c>
      <c r="U33" s="133">
        <f t="shared" si="59"/>
        <v>0</v>
      </c>
      <c r="V33" s="192">
        <f>'ROLLING 12'!AQ29</f>
        <v>0</v>
      </c>
      <c r="W33" s="133">
        <f t="shared" si="60"/>
        <v>0</v>
      </c>
      <c r="X33" s="194">
        <f>'ROLLING 12'!AR29</f>
        <v>0</v>
      </c>
      <c r="Y33" s="78">
        <f t="shared" si="61"/>
        <v>0</v>
      </c>
      <c r="Z33" s="134"/>
      <c r="AA33" s="133">
        <f t="shared" si="45"/>
        <v>0</v>
      </c>
      <c r="AB33" s="259"/>
      <c r="AC33" s="335"/>
      <c r="AD33" s="328" t="str">
        <f t="shared" si="46"/>
        <v>GOOCH</v>
      </c>
      <c r="AE33" s="328" t="str">
        <f t="shared" si="23"/>
        <v>JAMES</v>
      </c>
      <c r="AF33" s="329">
        <f t="shared" si="47"/>
        <v>50860</v>
      </c>
      <c r="AG33" s="328" t="str">
        <f t="shared" si="48"/>
        <v>OAKTREE</v>
      </c>
      <c r="AH33" s="336">
        <f t="shared" si="49"/>
        <v>0</v>
      </c>
      <c r="AI33" s="336">
        <f t="shared" si="50"/>
        <v>0</v>
      </c>
      <c r="AJ33" s="336">
        <f t="shared" si="51"/>
        <v>0</v>
      </c>
      <c r="AK33" s="336">
        <f t="shared" si="52"/>
        <v>0</v>
      </c>
      <c r="AL33" s="336">
        <f t="shared" si="53"/>
        <v>0</v>
      </c>
      <c r="AM33" s="336">
        <f t="shared" si="54"/>
        <v>0</v>
      </c>
      <c r="AN33" s="336">
        <f t="shared" si="55"/>
        <v>0</v>
      </c>
      <c r="AO33" s="336">
        <f t="shared" si="56"/>
        <v>0</v>
      </c>
      <c r="AP33" s="329">
        <f t="shared" si="11"/>
        <v>0</v>
      </c>
      <c r="AQ33" s="338">
        <f t="shared" si="12"/>
        <v>0</v>
      </c>
      <c r="AR33" s="335"/>
      <c r="AS33" s="265"/>
    </row>
    <row r="34" spans="2:45" ht="20.25" x14ac:dyDescent="0.4">
      <c r="B34" s="238" t="str">
        <f>'ROLLING 12'!C30</f>
        <v>GRIFFITHS</v>
      </c>
      <c r="C34" s="391" t="str">
        <f>'ROLLING 12'!D30</f>
        <v>RICHARD</v>
      </c>
      <c r="D34" s="390">
        <f>'ROLLING 12'!E30</f>
        <v>51054</v>
      </c>
      <c r="E34" s="391" t="str">
        <f>'ROLLING 12'!F30</f>
        <v>B/GWENT</v>
      </c>
      <c r="F34" s="515"/>
      <c r="G34" s="277">
        <f t="shared" si="39"/>
        <v>139.36243936243937</v>
      </c>
      <c r="H34" s="275">
        <f t="shared" si="40"/>
        <v>139.36243936243937</v>
      </c>
      <c r="I34" s="276">
        <f t="shared" si="41"/>
        <v>9</v>
      </c>
      <c r="J34" s="489">
        <f t="shared" si="42"/>
        <v>2</v>
      </c>
      <c r="K34" s="494">
        <f>'ROLLING 12'!G30</f>
        <v>74.119783777291516</v>
      </c>
      <c r="L34" s="194">
        <f>'ROLLING 12'!AL30</f>
        <v>0</v>
      </c>
      <c r="M34" s="133">
        <f t="shared" si="43"/>
        <v>0</v>
      </c>
      <c r="N34" s="194">
        <f>'ROLLING 12'!AM30</f>
        <v>25</v>
      </c>
      <c r="O34" s="77">
        <f t="shared" si="44"/>
        <v>67.567567567567565</v>
      </c>
      <c r="P34" s="192">
        <f>'ROLLING 12'!AN30</f>
        <v>28</v>
      </c>
      <c r="Q34" s="133">
        <f t="shared" si="57"/>
        <v>71.794871794871796</v>
      </c>
      <c r="R34" s="194">
        <f>'ROLLING 12'!AO30</f>
        <v>0</v>
      </c>
      <c r="S34" s="77">
        <f t="shared" si="58"/>
        <v>0</v>
      </c>
      <c r="T34" s="192">
        <f>'ROLLING 12'!AP30</f>
        <v>0</v>
      </c>
      <c r="U34" s="133">
        <f t="shared" si="59"/>
        <v>0</v>
      </c>
      <c r="V34" s="192">
        <f>'ROLLING 12'!AQ30</f>
        <v>0</v>
      </c>
      <c r="W34" s="133">
        <f t="shared" si="60"/>
        <v>0</v>
      </c>
      <c r="X34" s="194">
        <f>'ROLLING 12'!AR30</f>
        <v>0</v>
      </c>
      <c r="Y34" s="78">
        <f t="shared" si="61"/>
        <v>0</v>
      </c>
      <c r="Z34" s="134"/>
      <c r="AA34" s="133">
        <f t="shared" si="45"/>
        <v>0</v>
      </c>
      <c r="AB34" s="259"/>
      <c r="AC34" s="335"/>
      <c r="AD34" s="328" t="str">
        <f t="shared" si="46"/>
        <v>GRIFFITHS</v>
      </c>
      <c r="AE34" s="328" t="str">
        <f t="shared" si="23"/>
        <v>RICHARD</v>
      </c>
      <c r="AF34" s="329">
        <f t="shared" si="47"/>
        <v>51054</v>
      </c>
      <c r="AG34" s="328" t="str">
        <f t="shared" si="48"/>
        <v>B/GWENT</v>
      </c>
      <c r="AH34" s="336">
        <f t="shared" si="49"/>
        <v>0</v>
      </c>
      <c r="AI34" s="336">
        <f t="shared" si="50"/>
        <v>67.567567567567565</v>
      </c>
      <c r="AJ34" s="336">
        <f t="shared" si="51"/>
        <v>71.794871794871796</v>
      </c>
      <c r="AK34" s="336">
        <f t="shared" si="52"/>
        <v>0</v>
      </c>
      <c r="AL34" s="336">
        <f t="shared" si="53"/>
        <v>0</v>
      </c>
      <c r="AM34" s="336">
        <f t="shared" si="54"/>
        <v>0</v>
      </c>
      <c r="AN34" s="336">
        <f t="shared" si="55"/>
        <v>0</v>
      </c>
      <c r="AO34" s="336">
        <f t="shared" si="56"/>
        <v>0</v>
      </c>
      <c r="AP34" s="329">
        <f t="shared" si="11"/>
        <v>2</v>
      </c>
      <c r="AQ34" s="338">
        <f t="shared" si="12"/>
        <v>69.681219681219687</v>
      </c>
      <c r="AR34" s="335"/>
      <c r="AS34" s="265"/>
    </row>
    <row r="35" spans="2:45" ht="20.25" x14ac:dyDescent="0.4">
      <c r="B35" s="238" t="str">
        <f>'ROLLING 12'!C31</f>
        <v>HAYMAN</v>
      </c>
      <c r="C35" s="391" t="str">
        <f>'ROLLING 12'!D31</f>
        <v>NIGEL</v>
      </c>
      <c r="D35" s="390">
        <f>'ROLLING 12'!E31</f>
        <v>50063</v>
      </c>
      <c r="E35" s="391" t="str">
        <f>'ROLLING 12'!F31</f>
        <v>NELSON</v>
      </c>
      <c r="F35" s="515"/>
      <c r="G35" s="277">
        <f t="shared" si="39"/>
        <v>152.18295218295219</v>
      </c>
      <c r="H35" s="275">
        <f t="shared" si="40"/>
        <v>152.18295218295219</v>
      </c>
      <c r="I35" s="276">
        <f t="shared" si="41"/>
        <v>7</v>
      </c>
      <c r="J35" s="489">
        <f t="shared" si="42"/>
        <v>2</v>
      </c>
      <c r="K35" s="494">
        <f>'ROLLING 12'!G31</f>
        <v>72.675293435617533</v>
      </c>
      <c r="L35" s="194">
        <f>'ROLLING 12'!AL31</f>
        <v>0</v>
      </c>
      <c r="M35" s="133">
        <f t="shared" si="43"/>
        <v>0</v>
      </c>
      <c r="N35" s="194">
        <f>'ROLLING 12'!AM31</f>
        <v>25</v>
      </c>
      <c r="O35" s="77">
        <f t="shared" si="44"/>
        <v>67.567567567567565</v>
      </c>
      <c r="P35" s="192">
        <f>'ROLLING 12'!AN31</f>
        <v>33</v>
      </c>
      <c r="Q35" s="133">
        <f t="shared" si="57"/>
        <v>84.615384615384613</v>
      </c>
      <c r="R35" s="194">
        <f>'ROLLING 12'!AO31</f>
        <v>0</v>
      </c>
      <c r="S35" s="77">
        <f t="shared" si="58"/>
        <v>0</v>
      </c>
      <c r="T35" s="192">
        <f>'ROLLING 12'!AP31</f>
        <v>0</v>
      </c>
      <c r="U35" s="133">
        <f t="shared" si="59"/>
        <v>0</v>
      </c>
      <c r="V35" s="192">
        <f>'ROLLING 12'!AQ31</f>
        <v>0</v>
      </c>
      <c r="W35" s="133">
        <f t="shared" si="60"/>
        <v>0</v>
      </c>
      <c r="X35" s="194">
        <f>'ROLLING 12'!AR31</f>
        <v>0</v>
      </c>
      <c r="Y35" s="78">
        <f t="shared" si="61"/>
        <v>0</v>
      </c>
      <c r="Z35" s="134"/>
      <c r="AA35" s="133">
        <f t="shared" si="45"/>
        <v>0</v>
      </c>
      <c r="AB35" s="259"/>
      <c r="AC35" s="335"/>
      <c r="AD35" s="328" t="str">
        <f t="shared" si="46"/>
        <v>HAYMAN</v>
      </c>
      <c r="AE35" s="328" t="str">
        <f t="shared" si="23"/>
        <v>NIGEL</v>
      </c>
      <c r="AF35" s="329">
        <f t="shared" si="47"/>
        <v>50063</v>
      </c>
      <c r="AG35" s="328" t="str">
        <f t="shared" si="48"/>
        <v>NELSON</v>
      </c>
      <c r="AH35" s="336">
        <f t="shared" si="49"/>
        <v>0</v>
      </c>
      <c r="AI35" s="336">
        <f t="shared" si="50"/>
        <v>67.567567567567565</v>
      </c>
      <c r="AJ35" s="336">
        <f t="shared" si="51"/>
        <v>84.615384615384613</v>
      </c>
      <c r="AK35" s="336">
        <f t="shared" si="52"/>
        <v>0</v>
      </c>
      <c r="AL35" s="336">
        <f t="shared" si="53"/>
        <v>0</v>
      </c>
      <c r="AM35" s="336">
        <f t="shared" si="54"/>
        <v>0</v>
      </c>
      <c r="AN35" s="336">
        <f t="shared" si="55"/>
        <v>0</v>
      </c>
      <c r="AO35" s="336">
        <f t="shared" si="56"/>
        <v>0</v>
      </c>
      <c r="AP35" s="329">
        <f t="shared" si="11"/>
        <v>2</v>
      </c>
      <c r="AQ35" s="338">
        <f t="shared" si="12"/>
        <v>76.091476091476096</v>
      </c>
      <c r="AR35" s="335"/>
      <c r="AS35" s="265"/>
    </row>
    <row r="36" spans="2:45" ht="20.25" x14ac:dyDescent="0.4">
      <c r="B36" s="238" t="str">
        <f>'ROLLING 12'!C32</f>
        <v>HICKS</v>
      </c>
      <c r="C36" s="391" t="str">
        <f>'ROLLING 12'!D32</f>
        <v>DAVID</v>
      </c>
      <c r="D36" s="390">
        <f>'ROLLING 12'!E32</f>
        <v>50863</v>
      </c>
      <c r="E36" s="391" t="str">
        <f>'ROLLING 12'!F32</f>
        <v>TONDU</v>
      </c>
      <c r="F36" s="515"/>
      <c r="G36" s="277">
        <f t="shared" si="39"/>
        <v>151.05105105105105</v>
      </c>
      <c r="H36" s="275">
        <f t="shared" si="40"/>
        <v>151.05105105105105</v>
      </c>
      <c r="I36" s="276">
        <f t="shared" si="41"/>
        <v>8</v>
      </c>
      <c r="J36" s="489">
        <f t="shared" si="42"/>
        <v>2</v>
      </c>
      <c r="K36" s="494">
        <f>'ROLLING 12'!G32</f>
        <v>81.353336314074852</v>
      </c>
      <c r="L36" s="194">
        <f>'ROLLING 12'!AL32</f>
        <v>32</v>
      </c>
      <c r="M36" s="133">
        <f t="shared" si="43"/>
        <v>88.888888888888886</v>
      </c>
      <c r="N36" s="194">
        <f>'ROLLING 12'!AM32</f>
        <v>23</v>
      </c>
      <c r="O36" s="77">
        <f t="shared" si="44"/>
        <v>62.162162162162161</v>
      </c>
      <c r="P36" s="192">
        <f>'ROLLING 12'!AN32</f>
        <v>0</v>
      </c>
      <c r="Q36" s="133">
        <f t="shared" si="57"/>
        <v>0</v>
      </c>
      <c r="R36" s="194">
        <f>'ROLLING 12'!AO32</f>
        <v>0</v>
      </c>
      <c r="S36" s="77">
        <f t="shared" si="58"/>
        <v>0</v>
      </c>
      <c r="T36" s="192">
        <f>'ROLLING 12'!AP32</f>
        <v>0</v>
      </c>
      <c r="U36" s="133">
        <f t="shared" si="59"/>
        <v>0</v>
      </c>
      <c r="V36" s="192">
        <f>'ROLLING 12'!AQ32</f>
        <v>0</v>
      </c>
      <c r="W36" s="133">
        <f t="shared" si="60"/>
        <v>0</v>
      </c>
      <c r="X36" s="194">
        <f>'ROLLING 12'!AR32</f>
        <v>0</v>
      </c>
      <c r="Y36" s="78">
        <f t="shared" si="61"/>
        <v>0</v>
      </c>
      <c r="Z36" s="134"/>
      <c r="AA36" s="133">
        <f t="shared" si="45"/>
        <v>0</v>
      </c>
      <c r="AB36" s="259"/>
      <c r="AC36" s="335"/>
      <c r="AD36" s="328" t="str">
        <f t="shared" si="46"/>
        <v>HICKS</v>
      </c>
      <c r="AE36" s="328" t="str">
        <f t="shared" si="23"/>
        <v>DAVID</v>
      </c>
      <c r="AF36" s="329">
        <f t="shared" si="47"/>
        <v>50863</v>
      </c>
      <c r="AG36" s="328" t="str">
        <f t="shared" si="48"/>
        <v>TONDU</v>
      </c>
      <c r="AH36" s="336">
        <f t="shared" si="49"/>
        <v>88.888888888888886</v>
      </c>
      <c r="AI36" s="336">
        <f t="shared" si="50"/>
        <v>62.162162162162161</v>
      </c>
      <c r="AJ36" s="336">
        <f t="shared" si="51"/>
        <v>0</v>
      </c>
      <c r="AK36" s="336">
        <f t="shared" si="52"/>
        <v>0</v>
      </c>
      <c r="AL36" s="336">
        <f t="shared" si="53"/>
        <v>0</v>
      </c>
      <c r="AM36" s="336">
        <f t="shared" si="54"/>
        <v>0</v>
      </c>
      <c r="AN36" s="336">
        <f t="shared" si="55"/>
        <v>0</v>
      </c>
      <c r="AO36" s="336">
        <f t="shared" si="56"/>
        <v>0</v>
      </c>
      <c r="AP36" s="329">
        <f t="shared" si="11"/>
        <v>2</v>
      </c>
      <c r="AQ36" s="338">
        <f t="shared" si="12"/>
        <v>75.525525525525524</v>
      </c>
      <c r="AR36" s="335"/>
      <c r="AS36" s="265"/>
    </row>
    <row r="37" spans="2:45" ht="20.25" x14ac:dyDescent="0.4">
      <c r="B37" s="238" t="str">
        <f>'ROLLING 12'!C33</f>
        <v>HORROCKS</v>
      </c>
      <c r="C37" s="391" t="str">
        <f>'ROLLING 12'!D33</f>
        <v>DAN</v>
      </c>
      <c r="D37" s="390">
        <f>'ROLLING 12'!E33</f>
        <v>50094</v>
      </c>
      <c r="E37" s="391" t="str">
        <f>'ROLLING 12'!F33</f>
        <v>TONDU</v>
      </c>
      <c r="F37" s="515"/>
      <c r="G37" s="277">
        <f t="shared" si="39"/>
        <v>0</v>
      </c>
      <c r="H37" s="275">
        <f t="shared" si="40"/>
        <v>0</v>
      </c>
      <c r="I37" s="276">
        <f t="shared" si="41"/>
        <v>0</v>
      </c>
      <c r="J37" s="489">
        <f t="shared" si="42"/>
        <v>0</v>
      </c>
      <c r="K37" s="494">
        <f>'ROLLING 12'!G33</f>
        <v>75</v>
      </c>
      <c r="L37" s="194">
        <f>'ROLLING 12'!AL33</f>
        <v>0</v>
      </c>
      <c r="M37" s="133">
        <f t="shared" si="43"/>
        <v>0</v>
      </c>
      <c r="N37" s="194">
        <f>'ROLLING 12'!AM33</f>
        <v>0</v>
      </c>
      <c r="O37" s="77">
        <f t="shared" si="44"/>
        <v>0</v>
      </c>
      <c r="P37" s="192">
        <f>'ROLLING 12'!AN33</f>
        <v>0</v>
      </c>
      <c r="Q37" s="133">
        <f t="shared" si="57"/>
        <v>0</v>
      </c>
      <c r="R37" s="194">
        <f>'ROLLING 12'!AO33</f>
        <v>0</v>
      </c>
      <c r="S37" s="77">
        <f t="shared" si="58"/>
        <v>0</v>
      </c>
      <c r="T37" s="192">
        <f>'ROLLING 12'!AP33</f>
        <v>0</v>
      </c>
      <c r="U37" s="133">
        <f t="shared" si="59"/>
        <v>0</v>
      </c>
      <c r="V37" s="192">
        <f>'ROLLING 12'!AQ33</f>
        <v>0</v>
      </c>
      <c r="W37" s="133">
        <f t="shared" si="60"/>
        <v>0</v>
      </c>
      <c r="X37" s="194">
        <f>'ROLLING 12'!AR33</f>
        <v>0</v>
      </c>
      <c r="Y37" s="78">
        <f t="shared" si="61"/>
        <v>0</v>
      </c>
      <c r="Z37" s="134"/>
      <c r="AA37" s="133">
        <f t="shared" si="45"/>
        <v>0</v>
      </c>
      <c r="AB37" s="259"/>
      <c r="AC37" s="335"/>
      <c r="AD37" s="328" t="str">
        <f t="shared" si="46"/>
        <v>HORROCKS</v>
      </c>
      <c r="AE37" s="328" t="str">
        <f t="shared" si="23"/>
        <v>DAN</v>
      </c>
      <c r="AF37" s="329">
        <f t="shared" si="47"/>
        <v>50094</v>
      </c>
      <c r="AG37" s="328" t="str">
        <f t="shared" si="48"/>
        <v>TONDU</v>
      </c>
      <c r="AH37" s="336">
        <f t="shared" si="49"/>
        <v>0</v>
      </c>
      <c r="AI37" s="336">
        <f t="shared" si="50"/>
        <v>0</v>
      </c>
      <c r="AJ37" s="336">
        <f t="shared" si="51"/>
        <v>0</v>
      </c>
      <c r="AK37" s="336">
        <f t="shared" si="52"/>
        <v>0</v>
      </c>
      <c r="AL37" s="336">
        <f t="shared" si="53"/>
        <v>0</v>
      </c>
      <c r="AM37" s="336">
        <f t="shared" si="54"/>
        <v>0</v>
      </c>
      <c r="AN37" s="336">
        <f t="shared" si="55"/>
        <v>0</v>
      </c>
      <c r="AO37" s="336">
        <f t="shared" si="56"/>
        <v>0</v>
      </c>
      <c r="AP37" s="329">
        <f t="shared" si="11"/>
        <v>0</v>
      </c>
      <c r="AQ37" s="338">
        <f t="shared" si="12"/>
        <v>0</v>
      </c>
      <c r="AR37" s="335"/>
      <c r="AS37" s="265"/>
    </row>
    <row r="38" spans="2:45" ht="20.25" x14ac:dyDescent="0.4">
      <c r="B38" s="238" t="str">
        <f>'ROLLING 12'!C34</f>
        <v>JACOB</v>
      </c>
      <c r="C38" s="391" t="str">
        <f>'ROLLING 12'!D34</f>
        <v>PETER</v>
      </c>
      <c r="D38" s="390">
        <f>'ROLLING 12'!E34</f>
        <v>50641</v>
      </c>
      <c r="E38" s="391" t="str">
        <f>'ROLLING 12'!F34</f>
        <v>B/GWENT</v>
      </c>
      <c r="F38" s="515"/>
      <c r="G38" s="277">
        <f t="shared" si="39"/>
        <v>0</v>
      </c>
      <c r="H38" s="275">
        <f t="shared" si="40"/>
        <v>0</v>
      </c>
      <c r="I38" s="276">
        <f t="shared" si="41"/>
        <v>0</v>
      </c>
      <c r="J38" s="489">
        <f t="shared" si="42"/>
        <v>0</v>
      </c>
      <c r="K38" s="494">
        <f>'ROLLING 12'!G34</f>
        <v>83.393257510904562</v>
      </c>
      <c r="L38" s="194">
        <f>'ROLLING 12'!AL34</f>
        <v>0</v>
      </c>
      <c r="M38" s="133">
        <f t="shared" si="43"/>
        <v>0</v>
      </c>
      <c r="N38" s="194">
        <f>'ROLLING 12'!AM34</f>
        <v>0</v>
      </c>
      <c r="O38" s="77">
        <f t="shared" si="44"/>
        <v>0</v>
      </c>
      <c r="P38" s="192">
        <f>'ROLLING 12'!AN34</f>
        <v>0</v>
      </c>
      <c r="Q38" s="133">
        <f t="shared" si="57"/>
        <v>0</v>
      </c>
      <c r="R38" s="194">
        <f>'ROLLING 12'!AO34</f>
        <v>0</v>
      </c>
      <c r="S38" s="77">
        <f t="shared" si="58"/>
        <v>0</v>
      </c>
      <c r="T38" s="192">
        <f>'ROLLING 12'!AP34</f>
        <v>0</v>
      </c>
      <c r="U38" s="133">
        <f t="shared" si="59"/>
        <v>0</v>
      </c>
      <c r="V38" s="192">
        <f>'ROLLING 12'!AQ34</f>
        <v>0</v>
      </c>
      <c r="W38" s="133">
        <f t="shared" si="60"/>
        <v>0</v>
      </c>
      <c r="X38" s="194">
        <f>'ROLLING 12'!AR34</f>
        <v>0</v>
      </c>
      <c r="Y38" s="78">
        <f t="shared" si="61"/>
        <v>0</v>
      </c>
      <c r="Z38" s="134"/>
      <c r="AA38" s="133">
        <f t="shared" si="45"/>
        <v>0</v>
      </c>
      <c r="AB38" s="259"/>
      <c r="AC38" s="335"/>
      <c r="AD38" s="328" t="str">
        <f t="shared" si="46"/>
        <v>JACOB</v>
      </c>
      <c r="AE38" s="328" t="str">
        <f t="shared" si="23"/>
        <v>PETER</v>
      </c>
      <c r="AF38" s="329">
        <f t="shared" si="47"/>
        <v>50641</v>
      </c>
      <c r="AG38" s="328" t="str">
        <f t="shared" si="48"/>
        <v>B/GWENT</v>
      </c>
      <c r="AH38" s="336">
        <f t="shared" si="49"/>
        <v>0</v>
      </c>
      <c r="AI38" s="336">
        <f t="shared" si="50"/>
        <v>0</v>
      </c>
      <c r="AJ38" s="336">
        <f t="shared" si="51"/>
        <v>0</v>
      </c>
      <c r="AK38" s="336">
        <f t="shared" si="52"/>
        <v>0</v>
      </c>
      <c r="AL38" s="336">
        <f t="shared" si="53"/>
        <v>0</v>
      </c>
      <c r="AM38" s="336">
        <f t="shared" si="54"/>
        <v>0</v>
      </c>
      <c r="AN38" s="336">
        <f t="shared" si="55"/>
        <v>0</v>
      </c>
      <c r="AO38" s="336">
        <f t="shared" si="56"/>
        <v>0</v>
      </c>
      <c r="AP38" s="329">
        <f t="shared" si="11"/>
        <v>0</v>
      </c>
      <c r="AQ38" s="338">
        <f t="shared" si="12"/>
        <v>0</v>
      </c>
      <c r="AR38" s="335"/>
      <c r="AS38" s="265"/>
    </row>
    <row r="39" spans="2:45" ht="20.25" x14ac:dyDescent="0.4">
      <c r="B39" s="238" t="str">
        <f>'ROLLING 12'!C35</f>
        <v>JEFFERIS</v>
      </c>
      <c r="C39" s="391" t="str">
        <f>'ROLLING 12'!D35</f>
        <v>RALPH</v>
      </c>
      <c r="D39" s="390">
        <f>'ROLLING 12'!E35</f>
        <v>51178</v>
      </c>
      <c r="E39" s="391" t="str">
        <f>'ROLLING 12'!F35</f>
        <v>B/GWENT</v>
      </c>
      <c r="F39" s="515"/>
      <c r="G39" s="277">
        <f t="shared" si="39"/>
        <v>0</v>
      </c>
      <c r="H39" s="275">
        <f t="shared" si="40"/>
        <v>0</v>
      </c>
      <c r="I39" s="276">
        <f t="shared" si="41"/>
        <v>0</v>
      </c>
      <c r="J39" s="489">
        <f t="shared" si="42"/>
        <v>0</v>
      </c>
      <c r="K39" s="494">
        <f>'ROLLING 12'!G35</f>
        <v>79.451000774530186</v>
      </c>
      <c r="L39" s="194">
        <f>'ROLLING 12'!AL35</f>
        <v>0</v>
      </c>
      <c r="M39" s="133">
        <f t="shared" si="43"/>
        <v>0</v>
      </c>
      <c r="N39" s="194">
        <f>'ROLLING 12'!AM35</f>
        <v>0</v>
      </c>
      <c r="O39" s="77">
        <f t="shared" si="44"/>
        <v>0</v>
      </c>
      <c r="P39" s="192">
        <f>'ROLLING 12'!AN35</f>
        <v>0</v>
      </c>
      <c r="Q39" s="133">
        <f t="shared" si="57"/>
        <v>0</v>
      </c>
      <c r="R39" s="194">
        <f>'ROLLING 12'!AO35</f>
        <v>0</v>
      </c>
      <c r="S39" s="77">
        <f t="shared" si="58"/>
        <v>0</v>
      </c>
      <c r="T39" s="192">
        <f>'ROLLING 12'!AP35</f>
        <v>0</v>
      </c>
      <c r="U39" s="133">
        <f t="shared" si="59"/>
        <v>0</v>
      </c>
      <c r="V39" s="192">
        <f>'ROLLING 12'!AQ35</f>
        <v>0</v>
      </c>
      <c r="W39" s="133">
        <f t="shared" si="60"/>
        <v>0</v>
      </c>
      <c r="X39" s="194">
        <f>'ROLLING 12'!AR35</f>
        <v>0</v>
      </c>
      <c r="Y39" s="78">
        <f t="shared" si="61"/>
        <v>0</v>
      </c>
      <c r="Z39" s="134"/>
      <c r="AA39" s="133">
        <f t="shared" si="45"/>
        <v>0</v>
      </c>
      <c r="AB39" s="259"/>
      <c r="AC39" s="335"/>
      <c r="AD39" s="328" t="str">
        <f t="shared" si="46"/>
        <v>JEFFERIS</v>
      </c>
      <c r="AE39" s="328" t="str">
        <f t="shared" si="23"/>
        <v>RALPH</v>
      </c>
      <c r="AF39" s="329">
        <f t="shared" si="47"/>
        <v>51178</v>
      </c>
      <c r="AG39" s="328" t="str">
        <f t="shared" si="48"/>
        <v>B/GWENT</v>
      </c>
      <c r="AH39" s="336">
        <f t="shared" si="49"/>
        <v>0</v>
      </c>
      <c r="AI39" s="336">
        <f t="shared" si="50"/>
        <v>0</v>
      </c>
      <c r="AJ39" s="336">
        <f t="shared" si="51"/>
        <v>0</v>
      </c>
      <c r="AK39" s="336">
        <f t="shared" si="52"/>
        <v>0</v>
      </c>
      <c r="AL39" s="336">
        <f t="shared" si="53"/>
        <v>0</v>
      </c>
      <c r="AM39" s="336">
        <f t="shared" si="54"/>
        <v>0</v>
      </c>
      <c r="AN39" s="336">
        <f t="shared" si="55"/>
        <v>0</v>
      </c>
      <c r="AO39" s="336">
        <f t="shared" si="56"/>
        <v>0</v>
      </c>
      <c r="AP39" s="329">
        <f t="shared" ref="AP39:AP104" si="62">COUNTIF(AH39:AO39,"&gt;0")</f>
        <v>0</v>
      </c>
      <c r="AQ39" s="338">
        <f t="shared" ref="AQ39:AQ104" si="63">IF(ISERR(SUM(AH39:AO39)/AP39),0,SUM(AH39:AO39)/AP39)</f>
        <v>0</v>
      </c>
      <c r="AR39" s="335"/>
      <c r="AS39" s="265"/>
    </row>
    <row r="40" spans="2:45" ht="20.25" x14ac:dyDescent="0.4">
      <c r="B40" s="238" t="str">
        <f>'ROLLING 12'!C36</f>
        <v>KOSTROMIN</v>
      </c>
      <c r="C40" s="391" t="str">
        <f>'ROLLING 12'!D36</f>
        <v>JAMES</v>
      </c>
      <c r="D40" s="390">
        <f>'ROLLING 12'!E36</f>
        <v>51170</v>
      </c>
      <c r="E40" s="391" t="str">
        <f>'ROLLING 12'!F36</f>
        <v>TONDU</v>
      </c>
      <c r="F40" s="515"/>
      <c r="G40" s="277">
        <f t="shared" si="39"/>
        <v>180.93093093093091</v>
      </c>
      <c r="H40" s="275">
        <f t="shared" si="40"/>
        <v>180.93093093093091</v>
      </c>
      <c r="I40" s="276">
        <f t="shared" si="41"/>
        <v>4</v>
      </c>
      <c r="J40" s="489">
        <f t="shared" si="42"/>
        <v>2</v>
      </c>
      <c r="K40" s="494">
        <f>'ROLLING 12'!G36</f>
        <v>82.965411349075097</v>
      </c>
      <c r="L40" s="194">
        <f>'ROLLING 12'!AL36</f>
        <v>34</v>
      </c>
      <c r="M40" s="133">
        <f t="shared" si="43"/>
        <v>94.444444444444443</v>
      </c>
      <c r="N40" s="194">
        <f>'ROLLING 12'!AM36</f>
        <v>32</v>
      </c>
      <c r="O40" s="77">
        <f t="shared" si="44"/>
        <v>86.486486486486484</v>
      </c>
      <c r="P40" s="192">
        <f>'ROLLING 12'!AN36</f>
        <v>0</v>
      </c>
      <c r="Q40" s="133">
        <f t="shared" si="57"/>
        <v>0</v>
      </c>
      <c r="R40" s="194">
        <f>'ROLLING 12'!AO36</f>
        <v>0</v>
      </c>
      <c r="S40" s="77">
        <f t="shared" si="58"/>
        <v>0</v>
      </c>
      <c r="T40" s="192">
        <f>'ROLLING 12'!AP36</f>
        <v>0</v>
      </c>
      <c r="U40" s="133">
        <f t="shared" si="59"/>
        <v>0</v>
      </c>
      <c r="V40" s="192">
        <f>'ROLLING 12'!AQ36</f>
        <v>0</v>
      </c>
      <c r="W40" s="133">
        <f t="shared" si="60"/>
        <v>0</v>
      </c>
      <c r="X40" s="194">
        <f>'ROLLING 12'!AR36</f>
        <v>0</v>
      </c>
      <c r="Y40" s="78">
        <f t="shared" si="61"/>
        <v>0</v>
      </c>
      <c r="Z40" s="134"/>
      <c r="AA40" s="133">
        <f t="shared" si="45"/>
        <v>0</v>
      </c>
      <c r="AB40" s="259"/>
      <c r="AC40" s="335"/>
      <c r="AD40" s="328" t="str">
        <f t="shared" si="46"/>
        <v>KOSTROMIN</v>
      </c>
      <c r="AE40" s="328" t="str">
        <f t="shared" si="23"/>
        <v>JAMES</v>
      </c>
      <c r="AF40" s="329">
        <f t="shared" si="47"/>
        <v>51170</v>
      </c>
      <c r="AG40" s="328" t="str">
        <f t="shared" si="48"/>
        <v>TONDU</v>
      </c>
      <c r="AH40" s="336">
        <f t="shared" si="49"/>
        <v>94.444444444444443</v>
      </c>
      <c r="AI40" s="336">
        <f t="shared" si="50"/>
        <v>86.486486486486484</v>
      </c>
      <c r="AJ40" s="336">
        <f t="shared" si="51"/>
        <v>0</v>
      </c>
      <c r="AK40" s="336">
        <f t="shared" si="52"/>
        <v>0</v>
      </c>
      <c r="AL40" s="336">
        <f t="shared" si="53"/>
        <v>0</v>
      </c>
      <c r="AM40" s="336">
        <f t="shared" si="54"/>
        <v>0</v>
      </c>
      <c r="AN40" s="336">
        <f t="shared" si="55"/>
        <v>0</v>
      </c>
      <c r="AO40" s="336">
        <f t="shared" si="56"/>
        <v>0</v>
      </c>
      <c r="AP40" s="329">
        <f t="shared" si="62"/>
        <v>2</v>
      </c>
      <c r="AQ40" s="338">
        <f t="shared" si="63"/>
        <v>90.465465465465456</v>
      </c>
      <c r="AR40" s="335"/>
      <c r="AS40" s="265"/>
    </row>
    <row r="41" spans="2:45" ht="20.25" x14ac:dyDescent="0.4">
      <c r="B41" s="238" t="str">
        <f>'ROLLING 12'!C37</f>
        <v>MARSH</v>
      </c>
      <c r="C41" s="391" t="str">
        <f>'ROLLING 12'!D37</f>
        <v>BRIAN</v>
      </c>
      <c r="D41" s="390">
        <f>'ROLLING 12'!E37</f>
        <v>60518</v>
      </c>
      <c r="E41" s="391" t="str">
        <f>'ROLLING 12'!F37</f>
        <v>TONDU</v>
      </c>
      <c r="F41" s="515"/>
      <c r="G41" s="277">
        <f t="shared" si="39"/>
        <v>0</v>
      </c>
      <c r="H41" s="275">
        <f t="shared" si="40"/>
        <v>0</v>
      </c>
      <c r="I41" s="276">
        <f t="shared" si="41"/>
        <v>0</v>
      </c>
      <c r="J41" s="489">
        <f t="shared" si="42"/>
        <v>0</v>
      </c>
      <c r="K41" s="494">
        <f>'ROLLING 12'!G37</f>
        <v>73.68421052631578</v>
      </c>
      <c r="L41" s="194">
        <f>'ROLLING 12'!AL37</f>
        <v>0</v>
      </c>
      <c r="M41" s="133">
        <f t="shared" si="43"/>
        <v>0</v>
      </c>
      <c r="N41" s="194">
        <f>'ROLLING 12'!AM37</f>
        <v>0</v>
      </c>
      <c r="O41" s="77">
        <f t="shared" si="44"/>
        <v>0</v>
      </c>
      <c r="P41" s="192">
        <f>'ROLLING 12'!AN37</f>
        <v>0</v>
      </c>
      <c r="Q41" s="133">
        <f t="shared" si="57"/>
        <v>0</v>
      </c>
      <c r="R41" s="194">
        <f>'ROLLING 12'!AO37</f>
        <v>0</v>
      </c>
      <c r="S41" s="77">
        <f t="shared" si="58"/>
        <v>0</v>
      </c>
      <c r="T41" s="192">
        <f>'ROLLING 12'!AP37</f>
        <v>0</v>
      </c>
      <c r="U41" s="133">
        <f t="shared" si="59"/>
        <v>0</v>
      </c>
      <c r="V41" s="192">
        <f>'ROLLING 12'!AQ37</f>
        <v>0</v>
      </c>
      <c r="W41" s="133">
        <f t="shared" si="60"/>
        <v>0</v>
      </c>
      <c r="X41" s="194">
        <f>'ROLLING 12'!AR37</f>
        <v>0</v>
      </c>
      <c r="Y41" s="78">
        <f t="shared" si="61"/>
        <v>0</v>
      </c>
      <c r="Z41" s="134"/>
      <c r="AA41" s="133">
        <f t="shared" si="45"/>
        <v>0</v>
      </c>
      <c r="AB41" s="259"/>
      <c r="AC41" s="335"/>
      <c r="AD41" s="328" t="str">
        <f t="shared" si="46"/>
        <v>MARSH</v>
      </c>
      <c r="AE41" s="328" t="str">
        <f t="shared" si="23"/>
        <v>BRIAN</v>
      </c>
      <c r="AF41" s="329">
        <f t="shared" si="47"/>
        <v>60518</v>
      </c>
      <c r="AG41" s="328" t="str">
        <f t="shared" si="48"/>
        <v>TONDU</v>
      </c>
      <c r="AH41" s="336">
        <f t="shared" si="49"/>
        <v>0</v>
      </c>
      <c r="AI41" s="336">
        <f t="shared" si="50"/>
        <v>0</v>
      </c>
      <c r="AJ41" s="336">
        <f t="shared" si="51"/>
        <v>0</v>
      </c>
      <c r="AK41" s="336">
        <f t="shared" si="52"/>
        <v>0</v>
      </c>
      <c r="AL41" s="336">
        <f t="shared" si="53"/>
        <v>0</v>
      </c>
      <c r="AM41" s="336">
        <f t="shared" si="54"/>
        <v>0</v>
      </c>
      <c r="AN41" s="336">
        <f t="shared" si="55"/>
        <v>0</v>
      </c>
      <c r="AO41" s="336">
        <f t="shared" si="56"/>
        <v>0</v>
      </c>
      <c r="AP41" s="329">
        <f t="shared" si="62"/>
        <v>0</v>
      </c>
      <c r="AQ41" s="338">
        <f t="shared" si="63"/>
        <v>0</v>
      </c>
      <c r="AR41" s="335"/>
      <c r="AS41" s="265"/>
    </row>
    <row r="42" spans="2:45" ht="20.25" x14ac:dyDescent="0.4">
      <c r="B42" s="238" t="str">
        <f>'ROLLING 12'!C38</f>
        <v>MARTIN</v>
      </c>
      <c r="C42" s="391" t="str">
        <f>'ROLLING 12'!D38</f>
        <v>ANTHONY</v>
      </c>
      <c r="D42" s="390">
        <f>'ROLLING 12'!E38</f>
        <v>51168</v>
      </c>
      <c r="E42" s="391" t="str">
        <f>'ROLLING 12'!F38</f>
        <v>B/GWENT</v>
      </c>
      <c r="F42" s="515"/>
      <c r="G42" s="277">
        <f t="shared" si="39"/>
        <v>0</v>
      </c>
      <c r="H42" s="275">
        <f t="shared" si="40"/>
        <v>0</v>
      </c>
      <c r="I42" s="276">
        <f t="shared" si="41"/>
        <v>0</v>
      </c>
      <c r="J42" s="489">
        <f t="shared" si="42"/>
        <v>0</v>
      </c>
      <c r="K42" s="494">
        <f>'ROLLING 12'!G38</f>
        <v>85.714285714285708</v>
      </c>
      <c r="L42" s="194">
        <f>'ROLLING 12'!AL38</f>
        <v>0</v>
      </c>
      <c r="M42" s="133">
        <f t="shared" si="43"/>
        <v>0</v>
      </c>
      <c r="N42" s="194">
        <f>'ROLLING 12'!AM38</f>
        <v>0</v>
      </c>
      <c r="O42" s="77">
        <f t="shared" si="44"/>
        <v>0</v>
      </c>
      <c r="P42" s="192">
        <f>'ROLLING 12'!AN38</f>
        <v>0</v>
      </c>
      <c r="Q42" s="133">
        <f t="shared" si="57"/>
        <v>0</v>
      </c>
      <c r="R42" s="194">
        <f>'ROLLING 12'!AO38</f>
        <v>0</v>
      </c>
      <c r="S42" s="77">
        <f t="shared" si="58"/>
        <v>0</v>
      </c>
      <c r="T42" s="192">
        <f>'ROLLING 12'!AP38</f>
        <v>0</v>
      </c>
      <c r="U42" s="133">
        <f t="shared" si="59"/>
        <v>0</v>
      </c>
      <c r="V42" s="192">
        <f>'ROLLING 12'!AQ38</f>
        <v>0</v>
      </c>
      <c r="W42" s="133">
        <f t="shared" si="60"/>
        <v>0</v>
      </c>
      <c r="X42" s="194">
        <f>'ROLLING 12'!AR38</f>
        <v>0</v>
      </c>
      <c r="Y42" s="78">
        <f t="shared" si="61"/>
        <v>0</v>
      </c>
      <c r="Z42" s="134"/>
      <c r="AA42" s="133">
        <f t="shared" si="45"/>
        <v>0</v>
      </c>
      <c r="AB42" s="259"/>
      <c r="AC42" s="335"/>
      <c r="AD42" s="328" t="str">
        <f t="shared" si="46"/>
        <v>MARTIN</v>
      </c>
      <c r="AE42" s="328" t="str">
        <f t="shared" si="23"/>
        <v>ANTHONY</v>
      </c>
      <c r="AF42" s="329">
        <f t="shared" si="47"/>
        <v>51168</v>
      </c>
      <c r="AG42" s="328" t="str">
        <f t="shared" si="48"/>
        <v>B/GWENT</v>
      </c>
      <c r="AH42" s="336">
        <f t="shared" si="49"/>
        <v>0</v>
      </c>
      <c r="AI42" s="336">
        <f t="shared" si="50"/>
        <v>0</v>
      </c>
      <c r="AJ42" s="336">
        <f t="shared" si="51"/>
        <v>0</v>
      </c>
      <c r="AK42" s="336">
        <f t="shared" si="52"/>
        <v>0</v>
      </c>
      <c r="AL42" s="336">
        <f t="shared" si="53"/>
        <v>0</v>
      </c>
      <c r="AM42" s="336">
        <f t="shared" si="54"/>
        <v>0</v>
      </c>
      <c r="AN42" s="336">
        <f t="shared" si="55"/>
        <v>0</v>
      </c>
      <c r="AO42" s="336">
        <f t="shared" si="56"/>
        <v>0</v>
      </c>
      <c r="AP42" s="329">
        <f t="shared" si="62"/>
        <v>0</v>
      </c>
      <c r="AQ42" s="338">
        <f t="shared" si="63"/>
        <v>0</v>
      </c>
      <c r="AR42" s="335"/>
      <c r="AS42" s="265"/>
    </row>
    <row r="43" spans="2:45" ht="20.25" x14ac:dyDescent="0.4">
      <c r="B43" s="238" t="str">
        <f>'ROLLING 12'!C39</f>
        <v>MORTLOCK</v>
      </c>
      <c r="C43" s="391" t="str">
        <f>'ROLLING 12'!D39</f>
        <v>JOHN</v>
      </c>
      <c r="D43" s="390">
        <f>'ROLLING 12'!E39</f>
        <v>50054</v>
      </c>
      <c r="E43" s="391" t="str">
        <f>'ROLLING 12'!F39</f>
        <v>QUARRY</v>
      </c>
      <c r="F43" s="515"/>
      <c r="G43" s="277">
        <f t="shared" si="39"/>
        <v>63.888888888888886</v>
      </c>
      <c r="H43" s="275">
        <f t="shared" si="40"/>
        <v>63.888888888888886</v>
      </c>
      <c r="I43" s="276">
        <f t="shared" si="41"/>
        <v>11</v>
      </c>
      <c r="J43" s="490">
        <f t="shared" si="42"/>
        <v>1</v>
      </c>
      <c r="K43" s="494">
        <f>'ROLLING 12'!G39</f>
        <v>75.679128971786014</v>
      </c>
      <c r="L43" s="194">
        <f>'ROLLING 12'!AL39</f>
        <v>23</v>
      </c>
      <c r="M43" s="133">
        <f t="shared" si="43"/>
        <v>63.888888888888886</v>
      </c>
      <c r="N43" s="194">
        <f>'ROLLING 12'!AM39</f>
        <v>0</v>
      </c>
      <c r="O43" s="77">
        <f t="shared" si="44"/>
        <v>0</v>
      </c>
      <c r="P43" s="192">
        <f>'ROLLING 12'!AN39</f>
        <v>0</v>
      </c>
      <c r="Q43" s="133">
        <f t="shared" si="57"/>
        <v>0</v>
      </c>
      <c r="R43" s="194">
        <f>'ROLLING 12'!AO39</f>
        <v>0</v>
      </c>
      <c r="S43" s="77">
        <f t="shared" si="58"/>
        <v>0</v>
      </c>
      <c r="T43" s="192">
        <f>'ROLLING 12'!AP39</f>
        <v>0</v>
      </c>
      <c r="U43" s="133">
        <f t="shared" si="59"/>
        <v>0</v>
      </c>
      <c r="V43" s="192">
        <f>'ROLLING 12'!AQ39</f>
        <v>0</v>
      </c>
      <c r="W43" s="133">
        <f t="shared" si="60"/>
        <v>0</v>
      </c>
      <c r="X43" s="194">
        <f>'ROLLING 12'!AR39</f>
        <v>0</v>
      </c>
      <c r="Y43" s="78">
        <f t="shared" si="61"/>
        <v>0</v>
      </c>
      <c r="Z43" s="134"/>
      <c r="AA43" s="133">
        <f t="shared" si="45"/>
        <v>0</v>
      </c>
      <c r="AC43" s="339"/>
      <c r="AD43" s="328" t="str">
        <f t="shared" si="46"/>
        <v>MORTLOCK</v>
      </c>
      <c r="AE43" s="328" t="str">
        <f t="shared" si="23"/>
        <v>JOHN</v>
      </c>
      <c r="AF43" s="329">
        <f t="shared" si="47"/>
        <v>50054</v>
      </c>
      <c r="AG43" s="328" t="str">
        <f t="shared" si="48"/>
        <v>QUARRY</v>
      </c>
      <c r="AH43" s="336">
        <f t="shared" si="49"/>
        <v>63.888888888888886</v>
      </c>
      <c r="AI43" s="336">
        <f t="shared" si="50"/>
        <v>0</v>
      </c>
      <c r="AJ43" s="336">
        <f t="shared" si="51"/>
        <v>0</v>
      </c>
      <c r="AK43" s="336">
        <f t="shared" si="52"/>
        <v>0</v>
      </c>
      <c r="AL43" s="336">
        <f t="shared" si="53"/>
        <v>0</v>
      </c>
      <c r="AM43" s="336">
        <f t="shared" si="54"/>
        <v>0</v>
      </c>
      <c r="AN43" s="336">
        <f t="shared" si="55"/>
        <v>0</v>
      </c>
      <c r="AO43" s="336">
        <f t="shared" si="56"/>
        <v>0</v>
      </c>
      <c r="AP43" s="329">
        <f t="shared" si="62"/>
        <v>1</v>
      </c>
      <c r="AQ43" s="338">
        <f t="shared" si="63"/>
        <v>63.888888888888886</v>
      </c>
      <c r="AR43" s="339"/>
      <c r="AS43" s="265"/>
    </row>
    <row r="44" spans="2:45" ht="20.25" x14ac:dyDescent="0.4">
      <c r="B44" s="238" t="str">
        <f>'ROLLING 12'!C40</f>
        <v>POTHCARY</v>
      </c>
      <c r="C44" s="391" t="str">
        <f>'ROLLING 12'!D40</f>
        <v>KEN</v>
      </c>
      <c r="D44" s="390">
        <f>'ROLLING 12'!E40</f>
        <v>50919</v>
      </c>
      <c r="E44" s="391" t="str">
        <f>'ROLLING 12'!F40</f>
        <v>NELSON</v>
      </c>
      <c r="F44" s="515"/>
      <c r="G44" s="277">
        <f t="shared" si="39"/>
        <v>0</v>
      </c>
      <c r="H44" s="275">
        <f t="shared" si="40"/>
        <v>0</v>
      </c>
      <c r="I44" s="276">
        <f t="shared" si="41"/>
        <v>0</v>
      </c>
      <c r="J44" s="489">
        <f t="shared" si="42"/>
        <v>0</v>
      </c>
      <c r="K44" s="494">
        <f>'ROLLING 12'!G40</f>
        <v>77.589458869295086</v>
      </c>
      <c r="L44" s="194">
        <f>'ROLLING 12'!AL40</f>
        <v>0</v>
      </c>
      <c r="M44" s="133">
        <f t="shared" si="43"/>
        <v>0</v>
      </c>
      <c r="N44" s="194">
        <f>'ROLLING 12'!AM40</f>
        <v>0</v>
      </c>
      <c r="O44" s="77">
        <f t="shared" si="44"/>
        <v>0</v>
      </c>
      <c r="P44" s="192">
        <f>'ROLLING 12'!AN40</f>
        <v>0</v>
      </c>
      <c r="Q44" s="133">
        <f t="shared" si="57"/>
        <v>0</v>
      </c>
      <c r="R44" s="194">
        <f>'ROLLING 12'!AO40</f>
        <v>0</v>
      </c>
      <c r="S44" s="77">
        <f t="shared" si="58"/>
        <v>0</v>
      </c>
      <c r="T44" s="192">
        <f>'ROLLING 12'!AP40</f>
        <v>0</v>
      </c>
      <c r="U44" s="133">
        <f t="shared" si="59"/>
        <v>0</v>
      </c>
      <c r="V44" s="192">
        <f>'ROLLING 12'!AQ40</f>
        <v>0</v>
      </c>
      <c r="W44" s="133">
        <f t="shared" si="60"/>
        <v>0</v>
      </c>
      <c r="X44" s="194">
        <f>'ROLLING 12'!AR40</f>
        <v>0</v>
      </c>
      <c r="Y44" s="78">
        <f t="shared" si="61"/>
        <v>0</v>
      </c>
      <c r="Z44" s="134"/>
      <c r="AA44" s="133">
        <f t="shared" si="45"/>
        <v>0</v>
      </c>
      <c r="AC44" s="339"/>
      <c r="AD44" s="328" t="str">
        <f t="shared" si="46"/>
        <v>POTHCARY</v>
      </c>
      <c r="AE44" s="328" t="str">
        <f t="shared" si="23"/>
        <v>KEN</v>
      </c>
      <c r="AF44" s="329">
        <f t="shared" si="47"/>
        <v>50919</v>
      </c>
      <c r="AG44" s="328" t="str">
        <f t="shared" si="48"/>
        <v>NELSON</v>
      </c>
      <c r="AH44" s="336">
        <f t="shared" si="49"/>
        <v>0</v>
      </c>
      <c r="AI44" s="336">
        <f t="shared" si="50"/>
        <v>0</v>
      </c>
      <c r="AJ44" s="336">
        <f t="shared" si="51"/>
        <v>0</v>
      </c>
      <c r="AK44" s="336">
        <f t="shared" si="52"/>
        <v>0</v>
      </c>
      <c r="AL44" s="336">
        <f t="shared" si="53"/>
        <v>0</v>
      </c>
      <c r="AM44" s="336">
        <f t="shared" si="54"/>
        <v>0</v>
      </c>
      <c r="AN44" s="336">
        <f t="shared" si="55"/>
        <v>0</v>
      </c>
      <c r="AO44" s="336">
        <f t="shared" si="56"/>
        <v>0</v>
      </c>
      <c r="AP44" s="329">
        <f t="shared" si="62"/>
        <v>0</v>
      </c>
      <c r="AQ44" s="338">
        <f t="shared" si="63"/>
        <v>0</v>
      </c>
      <c r="AR44" s="339"/>
      <c r="AS44" s="265"/>
    </row>
    <row r="45" spans="2:45" ht="20.25" x14ac:dyDescent="0.4">
      <c r="B45" s="238" t="str">
        <f>'ROLLING 12'!C41</f>
        <v>POULTER</v>
      </c>
      <c r="C45" s="391" t="str">
        <f>'ROLLING 12'!D41</f>
        <v>SIMON</v>
      </c>
      <c r="D45" s="390">
        <f>'ROLLING 12'!E41</f>
        <v>50911</v>
      </c>
      <c r="E45" s="391" t="str">
        <f>'ROLLING 12'!F41</f>
        <v>OAKTREE</v>
      </c>
      <c r="F45" s="645"/>
      <c r="G45" s="277">
        <f t="shared" si="39"/>
        <v>268.04689304689305</v>
      </c>
      <c r="H45" s="275">
        <f t="shared" si="40"/>
        <v>268.04689304689305</v>
      </c>
      <c r="I45" s="276">
        <f t="shared" si="41"/>
        <v>1</v>
      </c>
      <c r="J45" s="489">
        <f t="shared" si="42"/>
        <v>3</v>
      </c>
      <c r="K45" s="494">
        <f>'ROLLING 12'!G41</f>
        <v>85.510951958320362</v>
      </c>
      <c r="L45" s="194">
        <f>'ROLLING 12'!AL41</f>
        <v>35</v>
      </c>
      <c r="M45" s="133">
        <f t="shared" si="43"/>
        <v>97.222222222222229</v>
      </c>
      <c r="N45" s="194">
        <f>'ROLLING 12'!AM41</f>
        <v>30</v>
      </c>
      <c r="O45" s="77">
        <f t="shared" si="44"/>
        <v>81.081081081081081</v>
      </c>
      <c r="P45" s="192">
        <f>'ROLLING 12'!AN41</f>
        <v>35</v>
      </c>
      <c r="Q45" s="133">
        <f t="shared" si="57"/>
        <v>89.743589743589737</v>
      </c>
      <c r="R45" s="194">
        <f>'ROLLING 12'!AO41</f>
        <v>0</v>
      </c>
      <c r="S45" s="77">
        <f t="shared" si="58"/>
        <v>0</v>
      </c>
      <c r="T45" s="192">
        <f>'ROLLING 12'!AP41</f>
        <v>0</v>
      </c>
      <c r="U45" s="133">
        <f t="shared" si="59"/>
        <v>0</v>
      </c>
      <c r="V45" s="192">
        <f>'ROLLING 12'!AQ41</f>
        <v>0</v>
      </c>
      <c r="W45" s="133">
        <f t="shared" si="60"/>
        <v>0</v>
      </c>
      <c r="X45" s="194">
        <f>'ROLLING 12'!AR41</f>
        <v>0</v>
      </c>
      <c r="Y45" s="78">
        <f t="shared" si="61"/>
        <v>0</v>
      </c>
      <c r="Z45" s="134"/>
      <c r="AA45" s="133">
        <f t="shared" si="45"/>
        <v>0</v>
      </c>
      <c r="AC45" s="339"/>
      <c r="AD45" s="328" t="str">
        <f t="shared" si="46"/>
        <v>POULTER</v>
      </c>
      <c r="AE45" s="328" t="str">
        <f t="shared" si="23"/>
        <v>SIMON</v>
      </c>
      <c r="AF45" s="329">
        <f t="shared" si="47"/>
        <v>50911</v>
      </c>
      <c r="AG45" s="328" t="str">
        <f t="shared" si="48"/>
        <v>OAKTREE</v>
      </c>
      <c r="AH45" s="336">
        <f t="shared" si="49"/>
        <v>97.222222222222229</v>
      </c>
      <c r="AI45" s="336">
        <f t="shared" si="50"/>
        <v>81.081081081081081</v>
      </c>
      <c r="AJ45" s="336">
        <f t="shared" si="51"/>
        <v>89.743589743589737</v>
      </c>
      <c r="AK45" s="336">
        <f t="shared" si="52"/>
        <v>0</v>
      </c>
      <c r="AL45" s="336">
        <f t="shared" si="53"/>
        <v>0</v>
      </c>
      <c r="AM45" s="336">
        <f t="shared" si="54"/>
        <v>0</v>
      </c>
      <c r="AN45" s="336">
        <f t="shared" si="55"/>
        <v>0</v>
      </c>
      <c r="AO45" s="336">
        <f t="shared" si="56"/>
        <v>0</v>
      </c>
      <c r="AP45" s="329">
        <f t="shared" si="62"/>
        <v>3</v>
      </c>
      <c r="AQ45" s="338">
        <f t="shared" si="63"/>
        <v>89.348964348964344</v>
      </c>
      <c r="AR45" s="339"/>
      <c r="AS45" s="265"/>
    </row>
    <row r="46" spans="2:45" ht="20.25" x14ac:dyDescent="0.4">
      <c r="B46" s="238" t="str">
        <f>'ROLLING 12'!C42</f>
        <v>SUMMERS</v>
      </c>
      <c r="C46" s="391" t="str">
        <f>'ROLLING 12'!D42</f>
        <v>RUSSELL</v>
      </c>
      <c r="D46" s="390">
        <f>'ROLLING 12'!E42</f>
        <v>50661</v>
      </c>
      <c r="E46" s="391" t="str">
        <f>'ROLLING 12'!F42</f>
        <v>NELSON</v>
      </c>
      <c r="F46" s="515"/>
      <c r="G46" s="277">
        <f t="shared" si="39"/>
        <v>88.888888888888886</v>
      </c>
      <c r="H46" s="275">
        <f t="shared" si="40"/>
        <v>88.888888888888886</v>
      </c>
      <c r="I46" s="276">
        <f t="shared" si="41"/>
        <v>10</v>
      </c>
      <c r="J46" s="489">
        <f t="shared" si="42"/>
        <v>1</v>
      </c>
      <c r="K46" s="494">
        <f>'ROLLING 12'!G42</f>
        <v>79.664183414183412</v>
      </c>
      <c r="L46" s="194">
        <f>'ROLLING 12'!AL42</f>
        <v>32</v>
      </c>
      <c r="M46" s="133">
        <f t="shared" si="43"/>
        <v>88.888888888888886</v>
      </c>
      <c r="N46" s="194">
        <f>'ROLLING 12'!AM42</f>
        <v>0</v>
      </c>
      <c r="O46" s="77">
        <f t="shared" si="44"/>
        <v>0</v>
      </c>
      <c r="P46" s="192">
        <f>'ROLLING 12'!AN42</f>
        <v>0</v>
      </c>
      <c r="Q46" s="133">
        <f t="shared" si="57"/>
        <v>0</v>
      </c>
      <c r="R46" s="194">
        <f>'ROLLING 12'!AO42</f>
        <v>0</v>
      </c>
      <c r="S46" s="77">
        <f t="shared" si="58"/>
        <v>0</v>
      </c>
      <c r="T46" s="192">
        <f>'ROLLING 12'!AP42</f>
        <v>0</v>
      </c>
      <c r="U46" s="133">
        <f t="shared" si="59"/>
        <v>0</v>
      </c>
      <c r="V46" s="192">
        <f>'ROLLING 12'!AQ42</f>
        <v>0</v>
      </c>
      <c r="W46" s="133">
        <f t="shared" si="60"/>
        <v>0</v>
      </c>
      <c r="X46" s="194">
        <f>'ROLLING 12'!AR42</f>
        <v>0</v>
      </c>
      <c r="Y46" s="78">
        <f t="shared" si="61"/>
        <v>0</v>
      </c>
      <c r="Z46" s="134"/>
      <c r="AA46" s="133">
        <f t="shared" si="45"/>
        <v>0</v>
      </c>
      <c r="AC46" s="339"/>
      <c r="AD46" s="328" t="str">
        <f t="shared" si="46"/>
        <v>SUMMERS</v>
      </c>
      <c r="AE46" s="328" t="str">
        <f t="shared" si="23"/>
        <v>RUSSELL</v>
      </c>
      <c r="AF46" s="329">
        <f t="shared" si="47"/>
        <v>50661</v>
      </c>
      <c r="AG46" s="328" t="str">
        <f t="shared" si="48"/>
        <v>NELSON</v>
      </c>
      <c r="AH46" s="336">
        <f t="shared" si="49"/>
        <v>88.888888888888886</v>
      </c>
      <c r="AI46" s="336">
        <f t="shared" si="50"/>
        <v>0</v>
      </c>
      <c r="AJ46" s="336">
        <f t="shared" si="51"/>
        <v>0</v>
      </c>
      <c r="AK46" s="336">
        <f t="shared" si="52"/>
        <v>0</v>
      </c>
      <c r="AL46" s="336">
        <f t="shared" si="53"/>
        <v>0</v>
      </c>
      <c r="AM46" s="336">
        <f t="shared" si="54"/>
        <v>0</v>
      </c>
      <c r="AN46" s="336">
        <f t="shared" si="55"/>
        <v>0</v>
      </c>
      <c r="AO46" s="336">
        <f t="shared" si="56"/>
        <v>0</v>
      </c>
      <c r="AP46" s="329">
        <f t="shared" si="62"/>
        <v>1</v>
      </c>
      <c r="AQ46" s="338">
        <f t="shared" si="63"/>
        <v>88.888888888888886</v>
      </c>
      <c r="AR46" s="339"/>
      <c r="AS46" s="265"/>
    </row>
    <row r="47" spans="2:45" ht="20.25" x14ac:dyDescent="0.4">
      <c r="B47" s="238" t="str">
        <f>'ROLLING 12'!C43</f>
        <v>VON DE STIEN</v>
      </c>
      <c r="C47" s="391" t="str">
        <f>'ROLLING 12'!D43</f>
        <v>HERBIE</v>
      </c>
      <c r="D47" s="390">
        <f>'ROLLING 12'!E43</f>
        <v>60426</v>
      </c>
      <c r="E47" s="391" t="str">
        <f>'ROLLING 12'!F43</f>
        <v>TONDU</v>
      </c>
      <c r="F47" s="515"/>
      <c r="G47" s="277">
        <f t="shared" si="39"/>
        <v>0</v>
      </c>
      <c r="H47" s="275">
        <f t="shared" si="40"/>
        <v>0</v>
      </c>
      <c r="I47" s="276">
        <f t="shared" si="41"/>
        <v>0</v>
      </c>
      <c r="J47" s="489">
        <f t="shared" si="42"/>
        <v>0</v>
      </c>
      <c r="K47" s="494">
        <f>'ROLLING 12'!G43</f>
        <v>73.68421052631578</v>
      </c>
      <c r="L47" s="194">
        <f>'ROLLING 12'!AL43</f>
        <v>0</v>
      </c>
      <c r="M47" s="133">
        <f t="shared" si="43"/>
        <v>0</v>
      </c>
      <c r="N47" s="194">
        <f>'ROLLING 12'!AM43</f>
        <v>0</v>
      </c>
      <c r="O47" s="77">
        <f t="shared" si="44"/>
        <v>0</v>
      </c>
      <c r="P47" s="192">
        <f>'ROLLING 12'!AN43</f>
        <v>0</v>
      </c>
      <c r="Q47" s="133">
        <f t="shared" si="57"/>
        <v>0</v>
      </c>
      <c r="R47" s="194">
        <f>'ROLLING 12'!AO43</f>
        <v>0</v>
      </c>
      <c r="S47" s="77">
        <f t="shared" si="58"/>
        <v>0</v>
      </c>
      <c r="T47" s="192">
        <f>'ROLLING 12'!AP43</f>
        <v>0</v>
      </c>
      <c r="U47" s="133">
        <f t="shared" si="59"/>
        <v>0</v>
      </c>
      <c r="V47" s="192">
        <f>'ROLLING 12'!AQ43</f>
        <v>0</v>
      </c>
      <c r="W47" s="133">
        <f t="shared" si="60"/>
        <v>0</v>
      </c>
      <c r="X47" s="194">
        <f>'ROLLING 12'!AR43</f>
        <v>0</v>
      </c>
      <c r="Y47" s="78">
        <f t="shared" si="61"/>
        <v>0</v>
      </c>
      <c r="Z47" s="134"/>
      <c r="AA47" s="133">
        <f t="shared" si="45"/>
        <v>0</v>
      </c>
      <c r="AC47" s="339"/>
      <c r="AD47" s="328" t="str">
        <f t="shared" si="46"/>
        <v>VON DE STIEN</v>
      </c>
      <c r="AE47" s="328" t="str">
        <f t="shared" si="23"/>
        <v>HERBIE</v>
      </c>
      <c r="AF47" s="329">
        <f t="shared" si="47"/>
        <v>60426</v>
      </c>
      <c r="AG47" s="328" t="str">
        <f t="shared" si="48"/>
        <v>TONDU</v>
      </c>
      <c r="AH47" s="336">
        <f t="shared" si="49"/>
        <v>0</v>
      </c>
      <c r="AI47" s="336">
        <f t="shared" si="50"/>
        <v>0</v>
      </c>
      <c r="AJ47" s="336">
        <f t="shared" si="51"/>
        <v>0</v>
      </c>
      <c r="AK47" s="336">
        <f t="shared" si="52"/>
        <v>0</v>
      </c>
      <c r="AL47" s="336">
        <f t="shared" si="53"/>
        <v>0</v>
      </c>
      <c r="AM47" s="336">
        <f t="shared" si="54"/>
        <v>0</v>
      </c>
      <c r="AN47" s="336">
        <f t="shared" si="55"/>
        <v>0</v>
      </c>
      <c r="AO47" s="336">
        <f t="shared" si="56"/>
        <v>0</v>
      </c>
      <c r="AP47" s="329">
        <f t="shared" si="62"/>
        <v>0</v>
      </c>
      <c r="AQ47" s="338">
        <f t="shared" si="63"/>
        <v>0</v>
      </c>
      <c r="AR47" s="339"/>
      <c r="AS47" s="265"/>
    </row>
    <row r="48" spans="2:45" ht="20.25" x14ac:dyDescent="0.4">
      <c r="B48" s="238" t="str">
        <f>'ROLLING 12'!C44</f>
        <v>WILDING</v>
      </c>
      <c r="C48" s="391" t="str">
        <f>'ROLLING 12'!D44</f>
        <v>GEMMA</v>
      </c>
      <c r="D48" s="390">
        <f>'ROLLING 12'!E44</f>
        <v>51071</v>
      </c>
      <c r="E48" s="391" t="str">
        <f>'ROLLING 12'!F44</f>
        <v>B/GWENT</v>
      </c>
      <c r="F48" s="515"/>
      <c r="G48" s="277">
        <f t="shared" si="39"/>
        <v>230.74035574035577</v>
      </c>
      <c r="H48" s="275">
        <f t="shared" si="40"/>
        <v>230.74035574035577</v>
      </c>
      <c r="I48" s="276">
        <f t="shared" si="41"/>
        <v>2</v>
      </c>
      <c r="J48" s="490">
        <f t="shared" si="42"/>
        <v>3</v>
      </c>
      <c r="K48" s="494">
        <f>'ROLLING 12'!G44</f>
        <v>74.263295320171409</v>
      </c>
      <c r="L48" s="194">
        <f>'ROLLING 12'!AL44</f>
        <v>31</v>
      </c>
      <c r="M48" s="133">
        <f t="shared" si="43"/>
        <v>86.111111111111114</v>
      </c>
      <c r="N48" s="194">
        <f>'ROLLING 12'!AM44</f>
        <v>26</v>
      </c>
      <c r="O48" s="77">
        <f t="shared" si="44"/>
        <v>70.270270270270274</v>
      </c>
      <c r="P48" s="192">
        <f>'ROLLING 12'!AN44</f>
        <v>29</v>
      </c>
      <c r="Q48" s="133">
        <f t="shared" si="57"/>
        <v>74.358974358974365</v>
      </c>
      <c r="R48" s="194">
        <f>'ROLLING 12'!AO44</f>
        <v>0</v>
      </c>
      <c r="S48" s="77">
        <f t="shared" si="58"/>
        <v>0</v>
      </c>
      <c r="T48" s="192">
        <f>'ROLLING 12'!AP44</f>
        <v>0</v>
      </c>
      <c r="U48" s="133">
        <f t="shared" si="59"/>
        <v>0</v>
      </c>
      <c r="V48" s="192">
        <f>'ROLLING 12'!AQ44</f>
        <v>0</v>
      </c>
      <c r="W48" s="133">
        <f t="shared" si="60"/>
        <v>0</v>
      </c>
      <c r="X48" s="194">
        <f>'ROLLING 12'!AR44</f>
        <v>0</v>
      </c>
      <c r="Y48" s="78">
        <f t="shared" si="61"/>
        <v>0</v>
      </c>
      <c r="Z48" s="134"/>
      <c r="AA48" s="133">
        <f t="shared" si="45"/>
        <v>0</v>
      </c>
      <c r="AC48" s="339"/>
      <c r="AD48" s="328" t="str">
        <f t="shared" si="46"/>
        <v>WILDING</v>
      </c>
      <c r="AE48" s="328" t="str">
        <f t="shared" si="23"/>
        <v>GEMMA</v>
      </c>
      <c r="AF48" s="329">
        <f t="shared" si="47"/>
        <v>51071</v>
      </c>
      <c r="AG48" s="328" t="str">
        <f t="shared" si="48"/>
        <v>B/GWENT</v>
      </c>
      <c r="AH48" s="336">
        <f t="shared" si="49"/>
        <v>86.111111111111114</v>
      </c>
      <c r="AI48" s="336">
        <f t="shared" si="50"/>
        <v>70.270270270270274</v>
      </c>
      <c r="AJ48" s="336">
        <f t="shared" si="51"/>
        <v>74.358974358974365</v>
      </c>
      <c r="AK48" s="336">
        <f t="shared" si="52"/>
        <v>0</v>
      </c>
      <c r="AL48" s="336">
        <f t="shared" si="53"/>
        <v>0</v>
      </c>
      <c r="AM48" s="336">
        <f t="shared" si="54"/>
        <v>0</v>
      </c>
      <c r="AN48" s="336">
        <f t="shared" si="55"/>
        <v>0</v>
      </c>
      <c r="AO48" s="336">
        <f t="shared" si="56"/>
        <v>0</v>
      </c>
      <c r="AP48" s="329">
        <f t="shared" si="62"/>
        <v>3</v>
      </c>
      <c r="AQ48" s="338">
        <f t="shared" si="63"/>
        <v>76.913451913451922</v>
      </c>
      <c r="AR48" s="339"/>
      <c r="AS48" s="265"/>
    </row>
    <row r="49" spans="2:45" ht="20.25" x14ac:dyDescent="0.4">
      <c r="B49" s="238" t="str">
        <f>'ROLLING 12'!C45</f>
        <v>WILLIAMS</v>
      </c>
      <c r="C49" s="391" t="str">
        <f>'ROLLING 12'!D45</f>
        <v>ANDY</v>
      </c>
      <c r="D49" s="390">
        <f>'ROLLING 12'!E45</f>
        <v>60532</v>
      </c>
      <c r="E49" s="391" t="str">
        <f>'ROLLING 12'!F45</f>
        <v>B/GWENT</v>
      </c>
      <c r="F49" s="515"/>
      <c r="G49" s="277">
        <f t="shared" si="39"/>
        <v>0</v>
      </c>
      <c r="H49" s="275">
        <f t="shared" si="40"/>
        <v>0</v>
      </c>
      <c r="I49" s="276">
        <f t="shared" si="41"/>
        <v>0</v>
      </c>
      <c r="J49" s="489">
        <f t="shared" si="42"/>
        <v>0</v>
      </c>
      <c r="K49" s="494">
        <f>'ROLLING 12'!G45</f>
        <v>86.595428260482436</v>
      </c>
      <c r="L49" s="194">
        <f>'ROLLING 12'!AL45</f>
        <v>0</v>
      </c>
      <c r="M49" s="133">
        <f t="shared" si="43"/>
        <v>0</v>
      </c>
      <c r="N49" s="194">
        <f>'ROLLING 12'!AM45</f>
        <v>0</v>
      </c>
      <c r="O49" s="77">
        <f t="shared" si="44"/>
        <v>0</v>
      </c>
      <c r="P49" s="192">
        <f>'ROLLING 12'!AN45</f>
        <v>0</v>
      </c>
      <c r="Q49" s="133">
        <f t="shared" si="57"/>
        <v>0</v>
      </c>
      <c r="R49" s="194">
        <f>'ROLLING 12'!AO45</f>
        <v>0</v>
      </c>
      <c r="S49" s="77">
        <f t="shared" si="58"/>
        <v>0</v>
      </c>
      <c r="T49" s="192">
        <f>'ROLLING 12'!AP45</f>
        <v>0</v>
      </c>
      <c r="U49" s="133">
        <f t="shared" si="59"/>
        <v>0</v>
      </c>
      <c r="V49" s="192">
        <f>'ROLLING 12'!AQ45</f>
        <v>0</v>
      </c>
      <c r="W49" s="133">
        <f t="shared" si="60"/>
        <v>0</v>
      </c>
      <c r="X49" s="194">
        <f>'ROLLING 12'!AR45</f>
        <v>0</v>
      </c>
      <c r="Y49" s="78">
        <f t="shared" si="61"/>
        <v>0</v>
      </c>
      <c r="Z49" s="134"/>
      <c r="AA49" s="133">
        <f t="shared" si="45"/>
        <v>0</v>
      </c>
      <c r="AC49" s="339"/>
      <c r="AD49" s="328" t="str">
        <f t="shared" si="46"/>
        <v>WILLIAMS</v>
      </c>
      <c r="AE49" s="328" t="str">
        <f t="shared" si="23"/>
        <v>ANDY</v>
      </c>
      <c r="AF49" s="329">
        <f t="shared" si="47"/>
        <v>60532</v>
      </c>
      <c r="AG49" s="328" t="str">
        <f t="shared" si="48"/>
        <v>B/GWENT</v>
      </c>
      <c r="AH49" s="336">
        <f t="shared" si="49"/>
        <v>0</v>
      </c>
      <c r="AI49" s="336">
        <f t="shared" si="50"/>
        <v>0</v>
      </c>
      <c r="AJ49" s="336">
        <f t="shared" si="51"/>
        <v>0</v>
      </c>
      <c r="AK49" s="336">
        <f t="shared" si="52"/>
        <v>0</v>
      </c>
      <c r="AL49" s="336">
        <f t="shared" si="53"/>
        <v>0</v>
      </c>
      <c r="AM49" s="336">
        <f t="shared" si="54"/>
        <v>0</v>
      </c>
      <c r="AN49" s="336">
        <f t="shared" si="55"/>
        <v>0</v>
      </c>
      <c r="AO49" s="336">
        <f t="shared" si="56"/>
        <v>0</v>
      </c>
      <c r="AP49" s="329">
        <f t="shared" si="62"/>
        <v>0</v>
      </c>
      <c r="AQ49" s="338">
        <f t="shared" si="63"/>
        <v>0</v>
      </c>
      <c r="AR49" s="339"/>
      <c r="AS49" s="265"/>
    </row>
    <row r="50" spans="2:45" ht="20.25" x14ac:dyDescent="0.4">
      <c r="B50" s="238" t="str">
        <f>'ROLLING 12'!C46</f>
        <v>WITHERS</v>
      </c>
      <c r="C50" s="391" t="str">
        <f>'ROLLING 12'!D46</f>
        <v>GORDON</v>
      </c>
      <c r="D50" s="390">
        <f>'ROLLING 12'!E46</f>
        <v>51095</v>
      </c>
      <c r="E50" s="391" t="str">
        <f>'ROLLING 12'!F46</f>
        <v>B/GWENT</v>
      </c>
      <c r="F50" s="515"/>
      <c r="G50" s="277">
        <f t="shared" si="39"/>
        <v>172.74774774774775</v>
      </c>
      <c r="H50" s="275">
        <f t="shared" si="40"/>
        <v>172.74774774774775</v>
      </c>
      <c r="I50" s="276">
        <f t="shared" si="41"/>
        <v>5</v>
      </c>
      <c r="J50" s="489">
        <f t="shared" si="42"/>
        <v>2</v>
      </c>
      <c r="K50" s="494">
        <f>'ROLLING 12'!G46</f>
        <v>85.131398738209867</v>
      </c>
      <c r="L50" s="194">
        <f>'ROLLING 12'!AL46</f>
        <v>33</v>
      </c>
      <c r="M50" s="133">
        <f t="shared" si="43"/>
        <v>91.666666666666671</v>
      </c>
      <c r="N50" s="194">
        <f>'ROLLING 12'!AM46</f>
        <v>30</v>
      </c>
      <c r="O50" s="77">
        <f t="shared" si="44"/>
        <v>81.081081081081081</v>
      </c>
      <c r="P50" s="192">
        <f>'ROLLING 12'!AN46</f>
        <v>0</v>
      </c>
      <c r="Q50" s="133">
        <f t="shared" si="57"/>
        <v>0</v>
      </c>
      <c r="R50" s="194">
        <f>'ROLLING 12'!AO46</f>
        <v>0</v>
      </c>
      <c r="S50" s="77">
        <f t="shared" si="58"/>
        <v>0</v>
      </c>
      <c r="T50" s="192">
        <f>'ROLLING 12'!AP46</f>
        <v>0</v>
      </c>
      <c r="U50" s="133">
        <f t="shared" si="59"/>
        <v>0</v>
      </c>
      <c r="V50" s="192">
        <f>'ROLLING 12'!AQ46</f>
        <v>0</v>
      </c>
      <c r="W50" s="133">
        <f t="shared" si="60"/>
        <v>0</v>
      </c>
      <c r="X50" s="194">
        <f>'ROLLING 12'!AR46</f>
        <v>0</v>
      </c>
      <c r="Y50" s="78">
        <f t="shared" si="61"/>
        <v>0</v>
      </c>
      <c r="Z50" s="134"/>
      <c r="AA50" s="133">
        <f t="shared" si="45"/>
        <v>0</v>
      </c>
      <c r="AC50" s="339"/>
      <c r="AD50" s="328" t="str">
        <f t="shared" si="46"/>
        <v>WITHERS</v>
      </c>
      <c r="AE50" s="328" t="str">
        <f t="shared" si="23"/>
        <v>GORDON</v>
      </c>
      <c r="AF50" s="329">
        <f t="shared" si="47"/>
        <v>51095</v>
      </c>
      <c r="AG50" s="328" t="str">
        <f t="shared" si="48"/>
        <v>B/GWENT</v>
      </c>
      <c r="AH50" s="336">
        <f t="shared" si="49"/>
        <v>91.666666666666671</v>
      </c>
      <c r="AI50" s="336">
        <f t="shared" si="50"/>
        <v>81.081081081081081</v>
      </c>
      <c r="AJ50" s="336">
        <f t="shared" si="51"/>
        <v>0</v>
      </c>
      <c r="AK50" s="336">
        <f t="shared" si="52"/>
        <v>0</v>
      </c>
      <c r="AL50" s="336">
        <f t="shared" si="53"/>
        <v>0</v>
      </c>
      <c r="AM50" s="336">
        <f t="shared" si="54"/>
        <v>0</v>
      </c>
      <c r="AN50" s="336">
        <f t="shared" si="55"/>
        <v>0</v>
      </c>
      <c r="AO50" s="336">
        <f t="shared" si="56"/>
        <v>0</v>
      </c>
      <c r="AP50" s="329">
        <f t="shared" si="62"/>
        <v>2</v>
      </c>
      <c r="AQ50" s="338">
        <f t="shared" si="63"/>
        <v>86.373873873873876</v>
      </c>
      <c r="AR50" s="339"/>
      <c r="AS50" s="265"/>
    </row>
    <row r="51" spans="2:45" ht="20.25" x14ac:dyDescent="0.4">
      <c r="B51" s="238">
        <f>'ROLLING 12'!C47</f>
        <v>0</v>
      </c>
      <c r="C51" s="391">
        <f>'ROLLING 12'!D47</f>
        <v>0</v>
      </c>
      <c r="D51" s="390">
        <f>'ROLLING 12'!E47</f>
        <v>0</v>
      </c>
      <c r="E51" s="391">
        <f>'ROLLING 12'!F47</f>
        <v>0</v>
      </c>
      <c r="F51" s="515"/>
      <c r="G51" s="277">
        <f t="shared" si="39"/>
        <v>0</v>
      </c>
      <c r="H51" s="275">
        <f t="shared" si="40"/>
        <v>0</v>
      </c>
      <c r="I51" s="276">
        <f t="shared" si="41"/>
        <v>0</v>
      </c>
      <c r="J51" s="489">
        <f t="shared" si="42"/>
        <v>0</v>
      </c>
      <c r="K51" s="494">
        <f>'ROLLING 12'!G47</f>
        <v>0</v>
      </c>
      <c r="L51" s="194">
        <f>'ROLLING 12'!AL48</f>
        <v>0</v>
      </c>
      <c r="M51" s="133">
        <f t="shared" si="43"/>
        <v>0</v>
      </c>
      <c r="N51" s="194">
        <f>'ROLLING 12'!AM47</f>
        <v>0</v>
      </c>
      <c r="O51" s="77">
        <f t="shared" si="44"/>
        <v>0</v>
      </c>
      <c r="P51" s="192">
        <f>'ROLLING 12'!AN47</f>
        <v>0</v>
      </c>
      <c r="Q51" s="133">
        <f t="shared" si="57"/>
        <v>0</v>
      </c>
      <c r="R51" s="194">
        <f>'ROLLING 12'!AO47</f>
        <v>0</v>
      </c>
      <c r="S51" s="77">
        <f t="shared" si="58"/>
        <v>0</v>
      </c>
      <c r="T51" s="192">
        <f>'ROLLING 12'!AP47</f>
        <v>0</v>
      </c>
      <c r="U51" s="133">
        <f t="shared" si="59"/>
        <v>0</v>
      </c>
      <c r="V51" s="192">
        <f>'ROLLING 12'!AQ47</f>
        <v>0</v>
      </c>
      <c r="W51" s="133">
        <f t="shared" si="60"/>
        <v>0</v>
      </c>
      <c r="X51" s="194">
        <f>'ROLLING 12'!AR47</f>
        <v>0</v>
      </c>
      <c r="Y51" s="78">
        <f t="shared" si="61"/>
        <v>0</v>
      </c>
      <c r="Z51" s="134"/>
      <c r="AA51" s="133">
        <f t="shared" si="45"/>
        <v>0</v>
      </c>
      <c r="AC51" s="339"/>
      <c r="AD51" s="328">
        <f t="shared" si="46"/>
        <v>0</v>
      </c>
      <c r="AE51" s="328">
        <f t="shared" si="23"/>
        <v>0</v>
      </c>
      <c r="AF51" s="329">
        <f t="shared" si="47"/>
        <v>0</v>
      </c>
      <c r="AG51" s="328">
        <f t="shared" si="48"/>
        <v>0</v>
      </c>
      <c r="AH51" s="336">
        <f t="shared" si="49"/>
        <v>0</v>
      </c>
      <c r="AI51" s="336">
        <f t="shared" si="50"/>
        <v>0</v>
      </c>
      <c r="AJ51" s="336">
        <f t="shared" si="51"/>
        <v>0</v>
      </c>
      <c r="AK51" s="336">
        <f t="shared" si="52"/>
        <v>0</v>
      </c>
      <c r="AL51" s="336">
        <f t="shared" si="53"/>
        <v>0</v>
      </c>
      <c r="AM51" s="336">
        <f t="shared" si="54"/>
        <v>0</v>
      </c>
      <c r="AN51" s="336">
        <f t="shared" si="55"/>
        <v>0</v>
      </c>
      <c r="AO51" s="336">
        <f t="shared" si="56"/>
        <v>0</v>
      </c>
      <c r="AP51" s="329">
        <f t="shared" si="62"/>
        <v>0</v>
      </c>
      <c r="AQ51" s="338">
        <f t="shared" si="63"/>
        <v>0</v>
      </c>
      <c r="AR51" s="339"/>
      <c r="AS51" s="265"/>
    </row>
    <row r="52" spans="2:45" ht="20.25" x14ac:dyDescent="0.4">
      <c r="B52" s="238">
        <f>'ROLLING 12'!C48</f>
        <v>0</v>
      </c>
      <c r="C52" s="391">
        <f>'ROLLING 12'!D48</f>
        <v>0</v>
      </c>
      <c r="D52" s="390">
        <f>'ROLLING 12'!E48</f>
        <v>0</v>
      </c>
      <c r="E52" s="391">
        <f>'ROLLING 12'!F48</f>
        <v>0</v>
      </c>
      <c r="F52" s="515"/>
      <c r="G52" s="277">
        <f t="shared" si="39"/>
        <v>0</v>
      </c>
      <c r="H52" s="275">
        <f t="shared" si="40"/>
        <v>0</v>
      </c>
      <c r="I52" s="276">
        <f t="shared" si="41"/>
        <v>0</v>
      </c>
      <c r="J52" s="489">
        <f t="shared" si="42"/>
        <v>0</v>
      </c>
      <c r="K52" s="494">
        <f>'ROLLING 12'!G48</f>
        <v>0</v>
      </c>
      <c r="L52" s="194">
        <f>'ROLLING 12'!AL49</f>
        <v>0</v>
      </c>
      <c r="M52" s="133">
        <f t="shared" si="43"/>
        <v>0</v>
      </c>
      <c r="N52" s="194">
        <f>'ROLLING 12'!AM48</f>
        <v>0</v>
      </c>
      <c r="O52" s="77">
        <f t="shared" si="44"/>
        <v>0</v>
      </c>
      <c r="P52" s="192">
        <f>'ROLLING 12'!AN48</f>
        <v>0</v>
      </c>
      <c r="Q52" s="133">
        <f t="shared" si="57"/>
        <v>0</v>
      </c>
      <c r="R52" s="194">
        <f>'ROLLING 12'!AO48</f>
        <v>0</v>
      </c>
      <c r="S52" s="77">
        <f t="shared" si="58"/>
        <v>0</v>
      </c>
      <c r="T52" s="192">
        <f>'ROLLING 12'!AP48</f>
        <v>0</v>
      </c>
      <c r="U52" s="133">
        <f t="shared" si="59"/>
        <v>0</v>
      </c>
      <c r="V52" s="192">
        <f>'ROLLING 12'!AQ48</f>
        <v>0</v>
      </c>
      <c r="W52" s="133">
        <f t="shared" si="60"/>
        <v>0</v>
      </c>
      <c r="X52" s="194">
        <f>'ROLLING 12'!AR48</f>
        <v>0</v>
      </c>
      <c r="Y52" s="78"/>
      <c r="Z52" s="134"/>
      <c r="AA52" s="133"/>
      <c r="AC52" s="339"/>
      <c r="AD52" s="328">
        <f t="shared" si="46"/>
        <v>0</v>
      </c>
      <c r="AE52" s="328">
        <f t="shared" si="23"/>
        <v>0</v>
      </c>
      <c r="AF52" s="329">
        <f t="shared" si="47"/>
        <v>0</v>
      </c>
      <c r="AG52" s="328">
        <f t="shared" si="48"/>
        <v>0</v>
      </c>
      <c r="AH52" s="336">
        <f t="shared" si="49"/>
        <v>0</v>
      </c>
      <c r="AI52" s="336">
        <f t="shared" si="50"/>
        <v>0</v>
      </c>
      <c r="AJ52" s="336">
        <f t="shared" si="51"/>
        <v>0</v>
      </c>
      <c r="AK52" s="336">
        <f t="shared" si="52"/>
        <v>0</v>
      </c>
      <c r="AL52" s="336">
        <f t="shared" si="53"/>
        <v>0</v>
      </c>
      <c r="AM52" s="336">
        <f t="shared" si="54"/>
        <v>0</v>
      </c>
      <c r="AN52" s="336">
        <f t="shared" si="55"/>
        <v>0</v>
      </c>
      <c r="AO52" s="336">
        <f t="shared" si="56"/>
        <v>0</v>
      </c>
      <c r="AP52" s="329">
        <f t="shared" si="62"/>
        <v>0</v>
      </c>
      <c r="AQ52" s="338">
        <f t="shared" si="63"/>
        <v>0</v>
      </c>
      <c r="AR52" s="339"/>
      <c r="AS52" s="265"/>
    </row>
    <row r="53" spans="2:45" ht="20.25" x14ac:dyDescent="0.4">
      <c r="B53" s="238">
        <f>'ROLLING 12'!C49</f>
        <v>0</v>
      </c>
      <c r="C53" s="391">
        <f>'ROLLING 12'!D49</f>
        <v>0</v>
      </c>
      <c r="D53" s="390">
        <f>'ROLLING 12'!E49</f>
        <v>0</v>
      </c>
      <c r="E53" s="391">
        <f>'ROLLING 12'!F49</f>
        <v>0</v>
      </c>
      <c r="F53" s="515"/>
      <c r="G53" s="277">
        <f t="shared" si="39"/>
        <v>0</v>
      </c>
      <c r="H53" s="275">
        <f t="shared" si="40"/>
        <v>0</v>
      </c>
      <c r="I53" s="276">
        <f t="shared" si="41"/>
        <v>0</v>
      </c>
      <c r="J53" s="489">
        <f t="shared" si="42"/>
        <v>0</v>
      </c>
      <c r="K53" s="494">
        <f>'ROLLING 12'!G49</f>
        <v>0</v>
      </c>
      <c r="L53" s="194">
        <f>'ROLLING 12'!AL50</f>
        <v>0</v>
      </c>
      <c r="M53" s="133">
        <f t="shared" si="43"/>
        <v>0</v>
      </c>
      <c r="N53" s="194">
        <f>'ROLLING 12'!AM49</f>
        <v>0</v>
      </c>
      <c r="O53" s="77">
        <f t="shared" si="44"/>
        <v>0</v>
      </c>
      <c r="P53" s="192">
        <f>'ROLLING 12'!AN49</f>
        <v>0</v>
      </c>
      <c r="Q53" s="133">
        <f t="shared" si="57"/>
        <v>0</v>
      </c>
      <c r="R53" s="194">
        <f>'ROLLING 12'!AO49</f>
        <v>0</v>
      </c>
      <c r="S53" s="77">
        <f t="shared" si="58"/>
        <v>0</v>
      </c>
      <c r="T53" s="192">
        <f>'ROLLING 12'!AP49</f>
        <v>0</v>
      </c>
      <c r="U53" s="247">
        <f>AL53</f>
        <v>0</v>
      </c>
      <c r="V53" s="192"/>
      <c r="W53" s="133">
        <f t="shared" si="60"/>
        <v>0</v>
      </c>
      <c r="X53" s="194">
        <f>'ROLLING 12'!AR49</f>
        <v>0</v>
      </c>
      <c r="Y53" s="250">
        <f>AN53</f>
        <v>0</v>
      </c>
      <c r="Z53" s="248"/>
      <c r="AA53" s="247">
        <f>AO53</f>
        <v>0</v>
      </c>
      <c r="AC53" s="339"/>
      <c r="AD53" s="328">
        <f t="shared" si="46"/>
        <v>0</v>
      </c>
      <c r="AE53" s="328">
        <f t="shared" si="23"/>
        <v>0</v>
      </c>
      <c r="AF53" s="329">
        <f t="shared" si="47"/>
        <v>0</v>
      </c>
      <c r="AG53" s="328">
        <f t="shared" si="48"/>
        <v>0</v>
      </c>
      <c r="AH53" s="336">
        <f t="shared" si="49"/>
        <v>0</v>
      </c>
      <c r="AI53" s="336">
        <f t="shared" si="50"/>
        <v>0</v>
      </c>
      <c r="AJ53" s="336">
        <f t="shared" si="51"/>
        <v>0</v>
      </c>
      <c r="AK53" s="336">
        <f t="shared" si="52"/>
        <v>0</v>
      </c>
      <c r="AL53" s="336">
        <f t="shared" si="53"/>
        <v>0</v>
      </c>
      <c r="AM53" s="336">
        <f t="shared" si="54"/>
        <v>0</v>
      </c>
      <c r="AN53" s="336">
        <f t="shared" si="55"/>
        <v>0</v>
      </c>
      <c r="AO53" s="336">
        <f t="shared" si="56"/>
        <v>0</v>
      </c>
      <c r="AP53" s="329">
        <f t="shared" ref="AP53:AP54" si="64">COUNTIF(AH53:AO53,"&gt;0")</f>
        <v>0</v>
      </c>
      <c r="AQ53" s="338">
        <f t="shared" ref="AQ53:AQ54" si="65">IF(ISERR(SUM(AH53:AO53)/AP53),0,SUM(AH53:AO53)/AP53)</f>
        <v>0</v>
      </c>
      <c r="AR53" s="339"/>
      <c r="AS53" s="265"/>
    </row>
    <row r="54" spans="2:45" ht="20.25" x14ac:dyDescent="0.4">
      <c r="B54" s="238">
        <f>'ROLLING 12'!C50</f>
        <v>0</v>
      </c>
      <c r="C54" s="391">
        <f>'ROLLING 12'!D50</f>
        <v>0</v>
      </c>
      <c r="D54" s="390">
        <f>'ROLLING 12'!E50</f>
        <v>0</v>
      </c>
      <c r="E54" s="391">
        <f>'ROLLING 12'!F50</f>
        <v>0</v>
      </c>
      <c r="F54" s="515"/>
      <c r="G54" s="277">
        <f t="shared" si="0"/>
        <v>0</v>
      </c>
      <c r="H54" s="275">
        <f t="shared" ref="H54:H55" si="66">LARGE(AH54:AO54,1)+LARGE(AH54:AO54,2)+LARGE(AH54:AO54,3)+LARGE(AH54:AO54,4)</f>
        <v>0</v>
      </c>
      <c r="I54" s="276">
        <f t="shared" si="41"/>
        <v>0</v>
      </c>
      <c r="J54" s="490">
        <f t="shared" si="14"/>
        <v>0</v>
      </c>
      <c r="K54" s="494">
        <f>'ROLLING 12'!G50</f>
        <v>0</v>
      </c>
      <c r="L54" s="194">
        <f>'ROLLING 12'!AL51</f>
        <v>0</v>
      </c>
      <c r="M54" s="133">
        <f t="shared" ref="M54:M99" si="67">AH54</f>
        <v>0</v>
      </c>
      <c r="N54" s="194">
        <f>'ROLLING 12'!AM50</f>
        <v>0</v>
      </c>
      <c r="O54" s="77">
        <f t="shared" si="44"/>
        <v>0</v>
      </c>
      <c r="P54" s="192">
        <f>'ROLLING 12'!AN50</f>
        <v>0</v>
      </c>
      <c r="Q54" s="133">
        <f t="shared" ref="Q54:Q81" si="68">AJ54</f>
        <v>0</v>
      </c>
      <c r="R54" s="194">
        <f>'ROLLING 12'!AO50</f>
        <v>0</v>
      </c>
      <c r="S54" s="77">
        <f t="shared" ref="S54:S81" si="69">AK54</f>
        <v>0</v>
      </c>
      <c r="T54" s="192"/>
      <c r="U54" s="247">
        <f t="shared" ref="U54:U55" si="70">AL54</f>
        <v>0</v>
      </c>
      <c r="V54" s="192"/>
      <c r="W54" s="133">
        <f t="shared" ref="W54:W81" si="71">AM54</f>
        <v>0</v>
      </c>
      <c r="X54" s="194">
        <f>'ROLLING 12'!AR50</f>
        <v>0</v>
      </c>
      <c r="Y54" s="250">
        <f>AN54</f>
        <v>0</v>
      </c>
      <c r="Z54" s="248"/>
      <c r="AA54" s="247"/>
      <c r="AC54" s="339"/>
      <c r="AD54" s="328">
        <f t="shared" si="46"/>
        <v>0</v>
      </c>
      <c r="AE54" s="328">
        <f t="shared" si="23"/>
        <v>0</v>
      </c>
      <c r="AF54" s="329">
        <f t="shared" si="47"/>
        <v>0</v>
      </c>
      <c r="AG54" s="328">
        <f t="shared" si="48"/>
        <v>0</v>
      </c>
      <c r="AH54" s="336">
        <f t="shared" si="49"/>
        <v>0</v>
      </c>
      <c r="AI54" s="336">
        <f t="shared" si="50"/>
        <v>0</v>
      </c>
      <c r="AJ54" s="336">
        <f t="shared" si="51"/>
        <v>0</v>
      </c>
      <c r="AK54" s="336">
        <f t="shared" si="52"/>
        <v>0</v>
      </c>
      <c r="AL54" s="336">
        <f t="shared" si="53"/>
        <v>0</v>
      </c>
      <c r="AM54" s="336">
        <f t="shared" si="54"/>
        <v>0</v>
      </c>
      <c r="AN54" s="336">
        <f t="shared" si="55"/>
        <v>0</v>
      </c>
      <c r="AO54" s="336">
        <f t="shared" si="56"/>
        <v>0</v>
      </c>
      <c r="AP54" s="329">
        <f t="shared" si="64"/>
        <v>0</v>
      </c>
      <c r="AQ54" s="338">
        <f t="shared" si="65"/>
        <v>0</v>
      </c>
      <c r="AR54" s="339"/>
      <c r="AS54" s="265"/>
    </row>
    <row r="55" spans="2:45" ht="20.25" x14ac:dyDescent="0.4">
      <c r="B55" s="238">
        <f>'ROLLING 12'!C51</f>
        <v>0</v>
      </c>
      <c r="C55" s="391">
        <f>'ROLLING 12'!D51</f>
        <v>0</v>
      </c>
      <c r="D55" s="390">
        <f>'ROLLING 12'!E51</f>
        <v>0</v>
      </c>
      <c r="E55" s="391">
        <f>'ROLLING 12'!F51</f>
        <v>0</v>
      </c>
      <c r="F55" s="515"/>
      <c r="G55" s="277">
        <f t="shared" si="0"/>
        <v>0</v>
      </c>
      <c r="H55" s="275">
        <f t="shared" si="66"/>
        <v>0</v>
      </c>
      <c r="I55" s="276">
        <f t="shared" si="41"/>
        <v>0</v>
      </c>
      <c r="J55" s="490">
        <f t="shared" ref="J55" si="72">COUNTIF(L55:AA55,"&gt;0")/2</f>
        <v>0</v>
      </c>
      <c r="K55" s="494">
        <f>'ROLLING 12'!G51</f>
        <v>0</v>
      </c>
      <c r="L55" s="194">
        <f>'ROLLING 12'!AL52</f>
        <v>0</v>
      </c>
      <c r="M55" s="133">
        <f t="shared" si="67"/>
        <v>0</v>
      </c>
      <c r="N55" s="194">
        <f>'ROLLING 12'!AM51</f>
        <v>0</v>
      </c>
      <c r="O55" s="77">
        <f t="shared" si="44"/>
        <v>0</v>
      </c>
      <c r="P55" s="192">
        <f>'ROLLING 12'!AN51</f>
        <v>0</v>
      </c>
      <c r="Q55" s="133">
        <f t="shared" si="68"/>
        <v>0</v>
      </c>
      <c r="R55" s="194">
        <f>'ROLLING 12'!AO51</f>
        <v>0</v>
      </c>
      <c r="S55" s="77">
        <f t="shared" si="69"/>
        <v>0</v>
      </c>
      <c r="T55" s="192"/>
      <c r="U55" s="247">
        <f t="shared" si="70"/>
        <v>0</v>
      </c>
      <c r="V55" s="192"/>
      <c r="W55" s="133">
        <f t="shared" si="71"/>
        <v>0</v>
      </c>
      <c r="X55" s="194">
        <f>'ROLLING 12'!AR51</f>
        <v>0</v>
      </c>
      <c r="Y55" s="250"/>
      <c r="Z55" s="248"/>
      <c r="AA55" s="247"/>
      <c r="AC55" s="339"/>
      <c r="AD55" s="328">
        <f t="shared" si="46"/>
        <v>0</v>
      </c>
      <c r="AE55" s="328">
        <f t="shared" si="23"/>
        <v>0</v>
      </c>
      <c r="AF55" s="329">
        <f t="shared" si="47"/>
        <v>0</v>
      </c>
      <c r="AG55" s="328">
        <f t="shared" si="48"/>
        <v>0</v>
      </c>
      <c r="AH55" s="336">
        <f t="shared" si="49"/>
        <v>0</v>
      </c>
      <c r="AI55" s="336">
        <f t="shared" si="50"/>
        <v>0</v>
      </c>
      <c r="AJ55" s="336">
        <f t="shared" si="51"/>
        <v>0</v>
      </c>
      <c r="AK55" s="336">
        <f t="shared" si="52"/>
        <v>0</v>
      </c>
      <c r="AL55" s="336">
        <f t="shared" si="53"/>
        <v>0</v>
      </c>
      <c r="AM55" s="336">
        <f t="shared" si="54"/>
        <v>0</v>
      </c>
      <c r="AN55" s="336">
        <f t="shared" si="55"/>
        <v>0</v>
      </c>
      <c r="AO55" s="336">
        <f t="shared" si="56"/>
        <v>0</v>
      </c>
      <c r="AP55" s="329">
        <f t="shared" ref="AP55" si="73">COUNTIF(AH55:AO55,"&gt;0")</f>
        <v>0</v>
      </c>
      <c r="AQ55" s="338">
        <f t="shared" ref="AQ55" si="74">IF(ISERR(SUM(AH55:AO55)/AP55),0,SUM(AH55:AO55)/AP55)</f>
        <v>0</v>
      </c>
      <c r="AR55" s="339"/>
      <c r="AS55" s="265"/>
    </row>
    <row r="56" spans="2:45" ht="20.25" x14ac:dyDescent="0.4">
      <c r="B56" s="238">
        <f>'ROLLING 12'!C52</f>
        <v>0</v>
      </c>
      <c r="C56" s="391">
        <f>'ROLLING 12'!D52</f>
        <v>0</v>
      </c>
      <c r="D56" s="390">
        <f>'ROLLING 12'!E52</f>
        <v>0</v>
      </c>
      <c r="E56" s="391">
        <f>'ROLLING 12'!F52</f>
        <v>0</v>
      </c>
      <c r="F56" s="515"/>
      <c r="G56" s="488"/>
      <c r="H56" s="481"/>
      <c r="I56" s="482"/>
      <c r="J56" s="491"/>
      <c r="K56" s="495"/>
      <c r="L56" s="194"/>
      <c r="M56" s="483"/>
      <c r="N56" s="194"/>
      <c r="O56" s="483"/>
      <c r="P56" s="192">
        <f>'ROLLING 12'!AN52</f>
        <v>0</v>
      </c>
      <c r="Q56" s="483"/>
      <c r="R56" s="194">
        <f>'ROLLING 12'!AO52</f>
        <v>0</v>
      </c>
      <c r="S56" s="483"/>
      <c r="T56" s="192"/>
      <c r="U56" s="483"/>
      <c r="V56" s="192"/>
      <c r="W56" s="483"/>
      <c r="X56" s="194">
        <f>'ROLLING 12'!AR52</f>
        <v>0</v>
      </c>
      <c r="Y56" s="484"/>
      <c r="Z56" s="485"/>
      <c r="AA56" s="483"/>
      <c r="AC56" s="339"/>
      <c r="AD56" s="328"/>
      <c r="AE56" s="328">
        <f t="shared" si="23"/>
        <v>0</v>
      </c>
      <c r="AF56" s="329"/>
      <c r="AG56" s="328"/>
      <c r="AH56" s="336"/>
      <c r="AI56" s="336"/>
      <c r="AJ56" s="336"/>
      <c r="AK56" s="336"/>
      <c r="AL56" s="336"/>
      <c r="AM56" s="336"/>
      <c r="AN56" s="336"/>
      <c r="AO56" s="336"/>
      <c r="AP56" s="329"/>
      <c r="AQ56" s="338"/>
      <c r="AR56" s="339"/>
      <c r="AS56" s="265"/>
    </row>
    <row r="57" spans="2:45" ht="20.25" x14ac:dyDescent="0.4">
      <c r="B57" s="238">
        <f>'ROLLING 12'!C53</f>
        <v>0</v>
      </c>
      <c r="C57" s="391">
        <f>'ROLLING 12'!D53</f>
        <v>0</v>
      </c>
      <c r="D57" s="390">
        <f>'ROLLING 12'!E53</f>
        <v>0</v>
      </c>
      <c r="E57" s="391">
        <f>'ROLLING 12'!F53</f>
        <v>0</v>
      </c>
      <c r="F57" s="515"/>
      <c r="G57" s="488"/>
      <c r="H57" s="481"/>
      <c r="I57" s="482"/>
      <c r="J57" s="491"/>
      <c r="K57" s="495"/>
      <c r="L57" s="194"/>
      <c r="M57" s="483"/>
      <c r="N57" s="194"/>
      <c r="O57" s="483"/>
      <c r="P57" s="192">
        <f>'ROLLING 12'!AN53</f>
        <v>0</v>
      </c>
      <c r="Q57" s="483"/>
      <c r="R57" s="194"/>
      <c r="S57" s="483"/>
      <c r="T57" s="192"/>
      <c r="U57" s="483"/>
      <c r="V57" s="192"/>
      <c r="W57" s="483"/>
      <c r="X57" s="194">
        <f>'ROLLING 12'!AR53</f>
        <v>0</v>
      </c>
      <c r="Y57" s="484"/>
      <c r="Z57" s="485"/>
      <c r="AA57" s="483"/>
      <c r="AC57" s="339"/>
      <c r="AD57" s="328"/>
      <c r="AE57" s="328">
        <f t="shared" si="23"/>
        <v>0</v>
      </c>
      <c r="AF57" s="329"/>
      <c r="AG57" s="328"/>
      <c r="AH57" s="336"/>
      <c r="AI57" s="336"/>
      <c r="AJ57" s="336"/>
      <c r="AK57" s="336"/>
      <c r="AL57" s="336"/>
      <c r="AM57" s="336"/>
      <c r="AN57" s="336"/>
      <c r="AO57" s="336"/>
      <c r="AP57" s="329"/>
      <c r="AQ57" s="338"/>
      <c r="AR57" s="339"/>
      <c r="AS57" s="265"/>
    </row>
    <row r="58" spans="2:45" ht="21" thickBot="1" x14ac:dyDescent="0.45">
      <c r="B58" s="301"/>
      <c r="C58" s="301"/>
      <c r="D58" s="487"/>
      <c r="E58" s="302"/>
      <c r="F58" s="515"/>
      <c r="G58" s="488">
        <f t="shared" si="0"/>
        <v>0</v>
      </c>
      <c r="H58" s="481"/>
      <c r="I58" s="482"/>
      <c r="J58" s="492">
        <f t="shared" si="14"/>
        <v>0</v>
      </c>
      <c r="K58" s="496"/>
      <c r="L58" s="194"/>
      <c r="M58" s="483">
        <f t="shared" si="67"/>
        <v>0</v>
      </c>
      <c r="N58" s="194"/>
      <c r="O58" s="483">
        <f t="shared" ref="O58:O81" si="75">AI58</f>
        <v>0</v>
      </c>
      <c r="P58" s="192"/>
      <c r="Q58" s="483">
        <f t="shared" si="68"/>
        <v>0</v>
      </c>
      <c r="R58" s="194"/>
      <c r="S58" s="483">
        <f t="shared" si="69"/>
        <v>0</v>
      </c>
      <c r="T58" s="192"/>
      <c r="U58" s="483">
        <f t="shared" ref="U58:U81" si="76">AL58</f>
        <v>0</v>
      </c>
      <c r="V58" s="192"/>
      <c r="W58" s="483">
        <f t="shared" si="71"/>
        <v>0</v>
      </c>
      <c r="X58" s="194">
        <f>'ROLLING 12'!AR54</f>
        <v>0</v>
      </c>
      <c r="Y58" s="484">
        <f t="shared" ref="Y58:Y82" si="77">AN58</f>
        <v>0</v>
      </c>
      <c r="Z58" s="485"/>
      <c r="AA58" s="483">
        <f t="shared" ref="AA58:AA89" si="78">AO58</f>
        <v>0</v>
      </c>
      <c r="AC58" s="339"/>
      <c r="AD58" s="328"/>
      <c r="AE58" s="328">
        <f t="shared" si="23"/>
        <v>0</v>
      </c>
      <c r="AF58" s="329"/>
      <c r="AG58" s="328"/>
      <c r="AH58" s="336"/>
      <c r="AI58" s="336"/>
      <c r="AJ58" s="336"/>
      <c r="AK58" s="336"/>
      <c r="AL58" s="336"/>
      <c r="AM58" s="336"/>
      <c r="AN58" s="336"/>
      <c r="AO58" s="336"/>
      <c r="AP58" s="329"/>
      <c r="AQ58" s="338"/>
      <c r="AR58" s="339"/>
      <c r="AS58" s="265"/>
    </row>
    <row r="59" spans="2:45" ht="27" thickBot="1" x14ac:dyDescent="0.45">
      <c r="B59" s="466"/>
      <c r="C59" s="467" t="s">
        <v>159</v>
      </c>
      <c r="D59" s="468"/>
      <c r="E59" s="469"/>
      <c r="F59" s="470"/>
      <c r="G59" s="471"/>
      <c r="H59" s="472"/>
      <c r="I59" s="473"/>
      <c r="J59" s="474"/>
      <c r="K59" s="475"/>
      <c r="L59" s="476"/>
      <c r="M59" s="477"/>
      <c r="N59" s="476"/>
      <c r="O59" s="477"/>
      <c r="P59" s="476"/>
      <c r="Q59" s="477"/>
      <c r="R59" s="476"/>
      <c r="S59" s="477"/>
      <c r="T59" s="476"/>
      <c r="U59" s="477"/>
      <c r="V59" s="476"/>
      <c r="W59" s="477"/>
      <c r="X59" s="476"/>
      <c r="Y59" s="478"/>
      <c r="Z59" s="479"/>
      <c r="AA59" s="480"/>
      <c r="AC59" s="339"/>
      <c r="AD59" s="328"/>
      <c r="AE59" s="328" t="str">
        <f t="shared" si="23"/>
        <v>B Class</v>
      </c>
      <c r="AF59" s="329"/>
      <c r="AG59" s="328"/>
      <c r="AH59" s="336"/>
      <c r="AI59" s="336"/>
      <c r="AJ59" s="336"/>
      <c r="AK59" s="336"/>
      <c r="AL59" s="336"/>
      <c r="AM59" s="336"/>
      <c r="AN59" s="336"/>
      <c r="AO59" s="336"/>
      <c r="AP59" s="329"/>
      <c r="AQ59" s="338"/>
      <c r="AR59" s="339"/>
      <c r="AS59" s="265"/>
    </row>
    <row r="60" spans="2:45" ht="20.25" x14ac:dyDescent="0.4">
      <c r="B60" s="241" t="str">
        <f>'ROLLING 12'!C56</f>
        <v>CHUBB</v>
      </c>
      <c r="C60" s="241" t="str">
        <f>'ROLLING 12'!D56</f>
        <v>STEVE</v>
      </c>
      <c r="D60" s="242">
        <f>'ROLLING 12'!E56</f>
        <v>50060</v>
      </c>
      <c r="E60" s="245" t="str">
        <f>'ROLLING 12'!F56</f>
        <v>NELSON</v>
      </c>
      <c r="F60" s="373"/>
      <c r="G60" s="274">
        <f t="shared" si="0"/>
        <v>0</v>
      </c>
      <c r="H60" s="275">
        <f t="shared" ref="H60:H68" si="79">LARGE(AH60:AO60,1)+LARGE(AH60:AO60,2)+LARGE(AH60:AO60,3)+LARGE(AH60:AO60,4)</f>
        <v>0</v>
      </c>
      <c r="I60" s="276">
        <f t="shared" ref="I60:I78" si="80">IF(H60=0,,RANK(H60,$H$60:$H$82))</f>
        <v>0</v>
      </c>
      <c r="J60" s="281">
        <f t="shared" si="14"/>
        <v>0</v>
      </c>
      <c r="K60" s="226">
        <f>'ROLLING 12'!G56</f>
        <v>63.986486486486484</v>
      </c>
      <c r="L60" s="192">
        <f>'ROLLING 12'!AL56</f>
        <v>0</v>
      </c>
      <c r="M60" s="133">
        <f t="shared" si="67"/>
        <v>0</v>
      </c>
      <c r="N60" s="194">
        <f>'ROLLING 12'!AM56</f>
        <v>0</v>
      </c>
      <c r="O60" s="251">
        <f t="shared" si="75"/>
        <v>0</v>
      </c>
      <c r="P60" s="192">
        <f>'ROLLING 12'!AN56</f>
        <v>0</v>
      </c>
      <c r="Q60" s="193">
        <f t="shared" si="68"/>
        <v>0</v>
      </c>
      <c r="R60" s="194">
        <f>'ROLLING 12'!AO56</f>
        <v>0</v>
      </c>
      <c r="S60" s="251">
        <f t="shared" si="69"/>
        <v>0</v>
      </c>
      <c r="T60" s="192">
        <f>'ROLLING 12'!AP56</f>
        <v>0</v>
      </c>
      <c r="U60" s="193">
        <f t="shared" si="76"/>
        <v>0</v>
      </c>
      <c r="V60" s="192">
        <f>'ROLLING 12'!AQ56</f>
        <v>0</v>
      </c>
      <c r="W60" s="193">
        <f t="shared" si="71"/>
        <v>0</v>
      </c>
      <c r="X60" s="194">
        <f>'ROLLING 12'!AR56</f>
        <v>0</v>
      </c>
      <c r="Y60" s="252">
        <f t="shared" si="77"/>
        <v>0</v>
      </c>
      <c r="Z60" s="195"/>
      <c r="AA60" s="193">
        <f t="shared" si="78"/>
        <v>0</v>
      </c>
      <c r="AC60" s="339"/>
      <c r="AD60" s="328" t="str">
        <f t="shared" ref="AD60:AD82" si="81">B60</f>
        <v>CHUBB</v>
      </c>
      <c r="AE60" s="328" t="str">
        <f t="shared" si="23"/>
        <v>STEVE</v>
      </c>
      <c r="AF60" s="329">
        <f t="shared" ref="AF60:AF82" si="82">D60</f>
        <v>50060</v>
      </c>
      <c r="AG60" s="328" t="str">
        <f t="shared" ref="AG60:AG82" si="83">E60</f>
        <v>NELSON</v>
      </c>
      <c r="AH60" s="336">
        <f t="shared" ref="AH60:AH82" si="84">(L60*100)/$AH$8</f>
        <v>0</v>
      </c>
      <c r="AI60" s="336">
        <f t="shared" ref="AI60:AI82" si="85">(N60*100)/$AI$8</f>
        <v>0</v>
      </c>
      <c r="AJ60" s="336">
        <f t="shared" ref="AJ60:AJ82" si="86">(P60*100)/$AJ$8</f>
        <v>0</v>
      </c>
      <c r="AK60" s="336">
        <f t="shared" ref="AK60:AK82" si="87">(R60*100)/$AK$8</f>
        <v>0</v>
      </c>
      <c r="AL60" s="336">
        <f t="shared" ref="AL60:AL82" si="88">(T60*100)/$AL$8</f>
        <v>0</v>
      </c>
      <c r="AM60" s="336">
        <f t="shared" ref="AM60:AM82" si="89">(V60*100)/$AM$8</f>
        <v>0</v>
      </c>
      <c r="AN60" s="336">
        <f t="shared" ref="AN60:AN82" si="90">(X60*100)/$AN$8</f>
        <v>0</v>
      </c>
      <c r="AO60" s="336">
        <f t="shared" ref="AO60:AO82" si="91">(Z60*100)/$AO$8</f>
        <v>0</v>
      </c>
      <c r="AP60" s="329">
        <f t="shared" si="62"/>
        <v>0</v>
      </c>
      <c r="AQ60" s="338">
        <f t="shared" si="63"/>
        <v>0</v>
      </c>
      <c r="AR60" s="339"/>
      <c r="AS60" s="265"/>
    </row>
    <row r="61" spans="2:45" ht="20.25" x14ac:dyDescent="0.4">
      <c r="B61" s="241" t="str">
        <f>'ROLLING 12'!C57</f>
        <v>CLARK</v>
      </c>
      <c r="C61" s="241" t="str">
        <f>'ROLLING 12'!D57</f>
        <v>DAVID</v>
      </c>
      <c r="D61" s="242">
        <f>'ROLLING 12'!E57</f>
        <v>51032</v>
      </c>
      <c r="E61" s="245" t="str">
        <f>'ROLLING 12'!F57</f>
        <v>B/GWENT</v>
      </c>
      <c r="F61" s="450">
        <f t="shared" ref="F61:F79" si="92">LARGE(AH61:AO61,1)+LARGE(AH61:AO61,2)+LARGE(AH61:AO61,3)</f>
        <v>0</v>
      </c>
      <c r="G61" s="277">
        <f t="shared" si="0"/>
        <v>0</v>
      </c>
      <c r="H61" s="275">
        <f t="shared" si="79"/>
        <v>0</v>
      </c>
      <c r="I61" s="276">
        <f t="shared" si="80"/>
        <v>0</v>
      </c>
      <c r="J61" s="281">
        <f t="shared" si="14"/>
        <v>0</v>
      </c>
      <c r="K61" s="226">
        <f>'ROLLING 12'!G57</f>
        <v>60.526315789473685</v>
      </c>
      <c r="L61" s="192">
        <f>'ROLLING 12'!AL57</f>
        <v>0</v>
      </c>
      <c r="M61" s="133">
        <f t="shared" si="67"/>
        <v>0</v>
      </c>
      <c r="N61" s="194">
        <f>'ROLLING 12'!AM57</f>
        <v>0</v>
      </c>
      <c r="O61" s="77">
        <f t="shared" si="75"/>
        <v>0</v>
      </c>
      <c r="P61" s="192">
        <f>'ROLLING 12'!AN57</f>
        <v>0</v>
      </c>
      <c r="Q61" s="133">
        <f t="shared" si="68"/>
        <v>0</v>
      </c>
      <c r="R61" s="194">
        <f>'ROLLING 12'!AO57</f>
        <v>0</v>
      </c>
      <c r="S61" s="77">
        <f t="shared" si="69"/>
        <v>0</v>
      </c>
      <c r="T61" s="192">
        <f>'ROLLING 12'!AP57</f>
        <v>0</v>
      </c>
      <c r="U61" s="133">
        <f t="shared" si="76"/>
        <v>0</v>
      </c>
      <c r="V61" s="192">
        <f>'ROLLING 12'!AQ57</f>
        <v>0</v>
      </c>
      <c r="W61" s="133">
        <f t="shared" si="71"/>
        <v>0</v>
      </c>
      <c r="X61" s="194">
        <f>'ROLLING 12'!AR57</f>
        <v>0</v>
      </c>
      <c r="Y61" s="78">
        <f t="shared" si="77"/>
        <v>0</v>
      </c>
      <c r="Z61" s="134"/>
      <c r="AA61" s="133">
        <f t="shared" si="78"/>
        <v>0</v>
      </c>
      <c r="AC61" s="339"/>
      <c r="AD61" s="328" t="str">
        <f t="shared" si="81"/>
        <v>CLARK</v>
      </c>
      <c r="AE61" s="328" t="str">
        <f t="shared" si="23"/>
        <v>DAVID</v>
      </c>
      <c r="AF61" s="329">
        <f t="shared" si="82"/>
        <v>51032</v>
      </c>
      <c r="AG61" s="328" t="str">
        <f t="shared" si="83"/>
        <v>B/GWENT</v>
      </c>
      <c r="AH61" s="336">
        <f t="shared" si="84"/>
        <v>0</v>
      </c>
      <c r="AI61" s="336">
        <f t="shared" si="85"/>
        <v>0</v>
      </c>
      <c r="AJ61" s="336">
        <f t="shared" si="86"/>
        <v>0</v>
      </c>
      <c r="AK61" s="336">
        <f t="shared" si="87"/>
        <v>0</v>
      </c>
      <c r="AL61" s="336">
        <f t="shared" si="88"/>
        <v>0</v>
      </c>
      <c r="AM61" s="336">
        <f t="shared" si="89"/>
        <v>0</v>
      </c>
      <c r="AN61" s="336">
        <f t="shared" si="90"/>
        <v>0</v>
      </c>
      <c r="AO61" s="336">
        <f t="shared" si="91"/>
        <v>0</v>
      </c>
      <c r="AP61" s="329">
        <f t="shared" si="62"/>
        <v>0</v>
      </c>
      <c r="AQ61" s="338">
        <f t="shared" si="63"/>
        <v>0</v>
      </c>
      <c r="AR61" s="339"/>
      <c r="AS61" s="265"/>
    </row>
    <row r="62" spans="2:45" ht="20.25" x14ac:dyDescent="0.4">
      <c r="B62" s="241" t="str">
        <f>'ROLLING 12'!C58</f>
        <v>COOPER</v>
      </c>
      <c r="C62" s="241" t="str">
        <f>'ROLLING 12'!D58</f>
        <v>DAVID</v>
      </c>
      <c r="D62" s="242">
        <f>'ROLLING 12'!E58</f>
        <v>50529</v>
      </c>
      <c r="E62" s="245" t="str">
        <f>'ROLLING 12'!F58</f>
        <v>B/GWENT</v>
      </c>
      <c r="F62" s="644"/>
      <c r="G62" s="277">
        <f t="shared" si="0"/>
        <v>255.78078078078079</v>
      </c>
      <c r="H62" s="275">
        <f t="shared" si="79"/>
        <v>255.78078078078079</v>
      </c>
      <c r="I62" s="276">
        <f t="shared" si="80"/>
        <v>2</v>
      </c>
      <c r="J62" s="281">
        <f t="shared" si="14"/>
        <v>3</v>
      </c>
      <c r="K62" s="226">
        <f>'ROLLING 12'!G58</f>
        <v>75.180511894221567</v>
      </c>
      <c r="L62" s="192">
        <f>'ROLLING 12'!AL58</f>
        <v>35</v>
      </c>
      <c r="M62" s="133">
        <f t="shared" si="67"/>
        <v>97.222222222222229</v>
      </c>
      <c r="N62" s="194">
        <f>'ROLLING 12'!AM58</f>
        <v>34</v>
      </c>
      <c r="O62" s="77">
        <f t="shared" si="75"/>
        <v>91.891891891891888</v>
      </c>
      <c r="P62" s="192">
        <f>'ROLLING 12'!AN58</f>
        <v>26</v>
      </c>
      <c r="Q62" s="133">
        <f t="shared" si="68"/>
        <v>66.666666666666671</v>
      </c>
      <c r="R62" s="194">
        <f>'ROLLING 12'!AO58</f>
        <v>0</v>
      </c>
      <c r="S62" s="77">
        <f t="shared" si="69"/>
        <v>0</v>
      </c>
      <c r="T62" s="192">
        <f>'ROLLING 12'!AP58</f>
        <v>0</v>
      </c>
      <c r="U62" s="133">
        <f t="shared" si="76"/>
        <v>0</v>
      </c>
      <c r="V62" s="192">
        <f>'ROLLING 12'!AQ58</f>
        <v>0</v>
      </c>
      <c r="W62" s="133">
        <f t="shared" si="71"/>
        <v>0</v>
      </c>
      <c r="X62" s="194">
        <f>'ROLLING 12'!AR58</f>
        <v>0</v>
      </c>
      <c r="Y62" s="78">
        <f t="shared" si="77"/>
        <v>0</v>
      </c>
      <c r="Z62" s="134"/>
      <c r="AA62" s="133">
        <f t="shared" si="78"/>
        <v>0</v>
      </c>
      <c r="AC62" s="339"/>
      <c r="AD62" s="328" t="str">
        <f t="shared" si="81"/>
        <v>COOPER</v>
      </c>
      <c r="AE62" s="328" t="str">
        <f t="shared" si="23"/>
        <v>DAVID</v>
      </c>
      <c r="AF62" s="329">
        <f t="shared" si="82"/>
        <v>50529</v>
      </c>
      <c r="AG62" s="328" t="str">
        <f t="shared" si="83"/>
        <v>B/GWENT</v>
      </c>
      <c r="AH62" s="336">
        <f t="shared" si="84"/>
        <v>97.222222222222229</v>
      </c>
      <c r="AI62" s="336">
        <f t="shared" si="85"/>
        <v>91.891891891891888</v>
      </c>
      <c r="AJ62" s="336">
        <f t="shared" si="86"/>
        <v>66.666666666666671</v>
      </c>
      <c r="AK62" s="336">
        <f t="shared" si="87"/>
        <v>0</v>
      </c>
      <c r="AL62" s="336">
        <f t="shared" si="88"/>
        <v>0</v>
      </c>
      <c r="AM62" s="336">
        <f t="shared" si="89"/>
        <v>0</v>
      </c>
      <c r="AN62" s="336">
        <f t="shared" si="90"/>
        <v>0</v>
      </c>
      <c r="AO62" s="336">
        <f t="shared" si="91"/>
        <v>0</v>
      </c>
      <c r="AP62" s="329">
        <f t="shared" si="62"/>
        <v>3</v>
      </c>
      <c r="AQ62" s="338">
        <f t="shared" si="63"/>
        <v>85.260260260260267</v>
      </c>
      <c r="AR62" s="339"/>
      <c r="AS62" s="265"/>
    </row>
    <row r="63" spans="2:45" ht="20.25" x14ac:dyDescent="0.4">
      <c r="B63" s="241" t="str">
        <f>'ROLLING 12'!C59</f>
        <v>CROSSFIELD</v>
      </c>
      <c r="C63" s="241" t="str">
        <f>'ROLLING 12'!D59</f>
        <v>GAVIN</v>
      </c>
      <c r="D63" s="242">
        <f>'ROLLING 12'!E59</f>
        <v>51197</v>
      </c>
      <c r="E63" s="245" t="str">
        <f>'ROLLING 12'!F59</f>
        <v>B/GWENT</v>
      </c>
      <c r="F63" s="450"/>
      <c r="G63" s="277">
        <f t="shared" si="0"/>
        <v>140.39039039039039</v>
      </c>
      <c r="H63" s="275">
        <f t="shared" si="79"/>
        <v>140.39039039039039</v>
      </c>
      <c r="I63" s="276">
        <f t="shared" si="80"/>
        <v>4</v>
      </c>
      <c r="J63" s="281">
        <f t="shared" si="14"/>
        <v>2</v>
      </c>
      <c r="K63" s="226">
        <f>'ROLLING 12'!G59</f>
        <v>64.929770867270861</v>
      </c>
      <c r="L63" s="192">
        <f>'ROLLING 12'!AL59</f>
        <v>34</v>
      </c>
      <c r="M63" s="133">
        <f t="shared" si="67"/>
        <v>94.444444444444443</v>
      </c>
      <c r="N63" s="194">
        <f>'ROLLING 12'!AM59</f>
        <v>17</v>
      </c>
      <c r="O63" s="77">
        <f t="shared" si="75"/>
        <v>45.945945945945944</v>
      </c>
      <c r="P63" s="192">
        <f>'ROLLING 12'!AN59</f>
        <v>0</v>
      </c>
      <c r="Q63" s="133">
        <f t="shared" si="68"/>
        <v>0</v>
      </c>
      <c r="R63" s="194">
        <f>'ROLLING 12'!AO59</f>
        <v>0</v>
      </c>
      <c r="S63" s="77">
        <f t="shared" si="69"/>
        <v>0</v>
      </c>
      <c r="T63" s="192">
        <f>'ROLLING 12'!AP59</f>
        <v>0</v>
      </c>
      <c r="U63" s="133">
        <f t="shared" si="76"/>
        <v>0</v>
      </c>
      <c r="V63" s="192">
        <f>'ROLLING 12'!AQ59</f>
        <v>0</v>
      </c>
      <c r="W63" s="133">
        <f t="shared" si="71"/>
        <v>0</v>
      </c>
      <c r="X63" s="194">
        <f>'ROLLING 12'!AR59</f>
        <v>0</v>
      </c>
      <c r="Y63" s="78">
        <f t="shared" si="77"/>
        <v>0</v>
      </c>
      <c r="Z63" s="134"/>
      <c r="AA63" s="133">
        <f t="shared" si="78"/>
        <v>0</v>
      </c>
      <c r="AC63" s="339"/>
      <c r="AD63" s="328" t="str">
        <f t="shared" si="81"/>
        <v>CROSSFIELD</v>
      </c>
      <c r="AE63" s="328" t="str">
        <f t="shared" si="23"/>
        <v>GAVIN</v>
      </c>
      <c r="AF63" s="329">
        <f t="shared" si="82"/>
        <v>51197</v>
      </c>
      <c r="AG63" s="328" t="str">
        <f t="shared" si="83"/>
        <v>B/GWENT</v>
      </c>
      <c r="AH63" s="336">
        <f t="shared" si="84"/>
        <v>94.444444444444443</v>
      </c>
      <c r="AI63" s="336">
        <f t="shared" si="85"/>
        <v>45.945945945945944</v>
      </c>
      <c r="AJ63" s="336">
        <f t="shared" si="86"/>
        <v>0</v>
      </c>
      <c r="AK63" s="336">
        <f t="shared" si="87"/>
        <v>0</v>
      </c>
      <c r="AL63" s="336">
        <f t="shared" si="88"/>
        <v>0</v>
      </c>
      <c r="AM63" s="336">
        <f t="shared" si="89"/>
        <v>0</v>
      </c>
      <c r="AN63" s="336">
        <f t="shared" si="90"/>
        <v>0</v>
      </c>
      <c r="AO63" s="336">
        <f t="shared" si="91"/>
        <v>0</v>
      </c>
      <c r="AP63" s="329">
        <f t="shared" si="62"/>
        <v>2</v>
      </c>
      <c r="AQ63" s="338">
        <f t="shared" si="63"/>
        <v>70.195195195195197</v>
      </c>
      <c r="AR63" s="339"/>
      <c r="AS63" s="265"/>
    </row>
    <row r="64" spans="2:45" ht="20.25" x14ac:dyDescent="0.4">
      <c r="B64" s="241" t="str">
        <f>'ROLLING 12'!C60</f>
        <v>CUNVIN</v>
      </c>
      <c r="C64" s="241" t="str">
        <f>'ROLLING 12'!D60</f>
        <v>DAVID</v>
      </c>
      <c r="D64" s="242">
        <f>'ROLLING 12'!E60</f>
        <v>51181</v>
      </c>
      <c r="E64" s="245" t="str">
        <f>'ROLLING 12'!F60</f>
        <v>B/GWENT</v>
      </c>
      <c r="F64" s="450"/>
      <c r="G64" s="277">
        <f t="shared" si="0"/>
        <v>0</v>
      </c>
      <c r="H64" s="275">
        <f t="shared" si="79"/>
        <v>0</v>
      </c>
      <c r="I64" s="276">
        <f t="shared" si="80"/>
        <v>0</v>
      </c>
      <c r="J64" s="281">
        <f t="shared" si="14"/>
        <v>0</v>
      </c>
      <c r="K64" s="226">
        <f>'ROLLING 12'!G60</f>
        <v>70.679384284260436</v>
      </c>
      <c r="L64" s="192">
        <f>'ROLLING 12'!AL60</f>
        <v>0</v>
      </c>
      <c r="M64" s="133">
        <f t="shared" si="67"/>
        <v>0</v>
      </c>
      <c r="N64" s="194">
        <f>'ROLLING 12'!AM60</f>
        <v>0</v>
      </c>
      <c r="O64" s="77">
        <f t="shared" si="75"/>
        <v>0</v>
      </c>
      <c r="P64" s="192">
        <f>'ROLLING 12'!AN60</f>
        <v>0</v>
      </c>
      <c r="Q64" s="133">
        <f t="shared" si="68"/>
        <v>0</v>
      </c>
      <c r="R64" s="194">
        <f>'ROLLING 12'!AO60</f>
        <v>0</v>
      </c>
      <c r="S64" s="77">
        <f t="shared" si="69"/>
        <v>0</v>
      </c>
      <c r="T64" s="192">
        <f>'ROLLING 12'!AP60</f>
        <v>0</v>
      </c>
      <c r="U64" s="133">
        <f t="shared" si="76"/>
        <v>0</v>
      </c>
      <c r="V64" s="192">
        <f>'ROLLING 12'!AQ60</f>
        <v>0</v>
      </c>
      <c r="W64" s="133">
        <f t="shared" si="71"/>
        <v>0</v>
      </c>
      <c r="X64" s="194">
        <f>'ROLLING 12'!AR60</f>
        <v>0</v>
      </c>
      <c r="Y64" s="78">
        <f t="shared" si="77"/>
        <v>0</v>
      </c>
      <c r="Z64" s="134"/>
      <c r="AA64" s="133">
        <f t="shared" si="78"/>
        <v>0</v>
      </c>
      <c r="AC64" s="339"/>
      <c r="AD64" s="328" t="str">
        <f t="shared" si="81"/>
        <v>CUNVIN</v>
      </c>
      <c r="AE64" s="328" t="str">
        <f t="shared" si="23"/>
        <v>DAVID</v>
      </c>
      <c r="AF64" s="329">
        <f t="shared" si="82"/>
        <v>51181</v>
      </c>
      <c r="AG64" s="328" t="str">
        <f t="shared" si="83"/>
        <v>B/GWENT</v>
      </c>
      <c r="AH64" s="336">
        <f t="shared" si="84"/>
        <v>0</v>
      </c>
      <c r="AI64" s="336">
        <f t="shared" si="85"/>
        <v>0</v>
      </c>
      <c r="AJ64" s="336">
        <f t="shared" si="86"/>
        <v>0</v>
      </c>
      <c r="AK64" s="336">
        <f t="shared" si="87"/>
        <v>0</v>
      </c>
      <c r="AL64" s="336">
        <f t="shared" si="88"/>
        <v>0</v>
      </c>
      <c r="AM64" s="336">
        <f t="shared" si="89"/>
        <v>0</v>
      </c>
      <c r="AN64" s="336">
        <f t="shared" si="90"/>
        <v>0</v>
      </c>
      <c r="AO64" s="336">
        <f t="shared" si="91"/>
        <v>0</v>
      </c>
      <c r="AP64" s="329">
        <f t="shared" si="62"/>
        <v>0</v>
      </c>
      <c r="AQ64" s="338">
        <f t="shared" si="63"/>
        <v>0</v>
      </c>
      <c r="AR64" s="339"/>
      <c r="AS64" s="265"/>
    </row>
    <row r="65" spans="2:45" ht="20.25" x14ac:dyDescent="0.4">
      <c r="B65" s="241" t="str">
        <f>'ROLLING 12'!C61</f>
        <v>DAVIES</v>
      </c>
      <c r="C65" s="241" t="str">
        <f>'ROLLING 12'!D61</f>
        <v>GEORGE</v>
      </c>
      <c r="D65" s="242">
        <f>'ROLLING 12'!E61</f>
        <v>51188</v>
      </c>
      <c r="E65" s="245" t="str">
        <f>'ROLLING 12'!F61</f>
        <v>B/GWENT</v>
      </c>
      <c r="F65" s="644"/>
      <c r="G65" s="277">
        <f t="shared" si="0"/>
        <v>276.36867636867635</v>
      </c>
      <c r="H65" s="275">
        <f t="shared" si="79"/>
        <v>276.36867636867635</v>
      </c>
      <c r="I65" s="276">
        <f t="shared" si="80"/>
        <v>1</v>
      </c>
      <c r="J65" s="281">
        <f t="shared" si="14"/>
        <v>3</v>
      </c>
      <c r="K65" s="226">
        <f>'ROLLING 12'!G61</f>
        <v>73.608718901213649</v>
      </c>
      <c r="L65" s="192">
        <f>'ROLLING 12'!AL61</f>
        <v>36</v>
      </c>
      <c r="M65" s="133">
        <f t="shared" si="67"/>
        <v>100</v>
      </c>
      <c r="N65" s="194">
        <f>'ROLLING 12'!AM61</f>
        <v>33</v>
      </c>
      <c r="O65" s="77">
        <f t="shared" si="75"/>
        <v>89.189189189189193</v>
      </c>
      <c r="P65" s="192">
        <f>'ROLLING 12'!AN61</f>
        <v>34</v>
      </c>
      <c r="Q65" s="133">
        <f t="shared" si="68"/>
        <v>87.179487179487182</v>
      </c>
      <c r="R65" s="194">
        <f>'ROLLING 12'!AO61</f>
        <v>0</v>
      </c>
      <c r="S65" s="77">
        <f t="shared" si="69"/>
        <v>0</v>
      </c>
      <c r="T65" s="192">
        <f>'ROLLING 12'!AP61</f>
        <v>0</v>
      </c>
      <c r="U65" s="133">
        <f t="shared" si="76"/>
        <v>0</v>
      </c>
      <c r="V65" s="192">
        <f>'ROLLING 12'!AQ61</f>
        <v>0</v>
      </c>
      <c r="W65" s="133">
        <f t="shared" si="71"/>
        <v>0</v>
      </c>
      <c r="X65" s="194">
        <f>'ROLLING 12'!AR61</f>
        <v>0</v>
      </c>
      <c r="Y65" s="78">
        <f t="shared" si="77"/>
        <v>0</v>
      </c>
      <c r="Z65" s="134"/>
      <c r="AA65" s="133">
        <f t="shared" si="78"/>
        <v>0</v>
      </c>
      <c r="AC65" s="339"/>
      <c r="AD65" s="328" t="str">
        <f t="shared" si="81"/>
        <v>DAVIES</v>
      </c>
      <c r="AE65" s="328" t="str">
        <f t="shared" si="23"/>
        <v>GEORGE</v>
      </c>
      <c r="AF65" s="329">
        <f t="shared" si="82"/>
        <v>51188</v>
      </c>
      <c r="AG65" s="328" t="str">
        <f t="shared" si="83"/>
        <v>B/GWENT</v>
      </c>
      <c r="AH65" s="336">
        <f t="shared" si="84"/>
        <v>100</v>
      </c>
      <c r="AI65" s="336">
        <f t="shared" si="85"/>
        <v>89.189189189189193</v>
      </c>
      <c r="AJ65" s="336">
        <f t="shared" si="86"/>
        <v>87.179487179487182</v>
      </c>
      <c r="AK65" s="336">
        <f t="shared" si="87"/>
        <v>0</v>
      </c>
      <c r="AL65" s="336">
        <f t="shared" si="88"/>
        <v>0</v>
      </c>
      <c r="AM65" s="336">
        <f t="shared" si="89"/>
        <v>0</v>
      </c>
      <c r="AN65" s="336">
        <f t="shared" si="90"/>
        <v>0</v>
      </c>
      <c r="AO65" s="336">
        <f t="shared" si="91"/>
        <v>0</v>
      </c>
      <c r="AP65" s="329">
        <f t="shared" si="62"/>
        <v>3</v>
      </c>
      <c r="AQ65" s="338">
        <f t="shared" si="63"/>
        <v>92.122892122892111</v>
      </c>
      <c r="AR65" s="339"/>
      <c r="AS65" s="265"/>
    </row>
    <row r="66" spans="2:45" ht="20.25" x14ac:dyDescent="0.4">
      <c r="B66" s="241" t="str">
        <f>'ROLLING 12'!C62</f>
        <v>GRIFFITHS</v>
      </c>
      <c r="C66" s="241" t="str">
        <f>'ROLLING 12'!D62</f>
        <v>CRAIG</v>
      </c>
      <c r="D66" s="242">
        <f>'ROLLING 12'!E62</f>
        <v>50334</v>
      </c>
      <c r="E66" s="245" t="str">
        <f>'ROLLING 12'!F62</f>
        <v>B/GWENT</v>
      </c>
      <c r="F66" s="450"/>
      <c r="G66" s="277">
        <f t="shared" si="0"/>
        <v>0</v>
      </c>
      <c r="H66" s="275">
        <f t="shared" si="79"/>
        <v>0</v>
      </c>
      <c r="I66" s="276">
        <f t="shared" si="80"/>
        <v>0</v>
      </c>
      <c r="J66" s="281">
        <f t="shared" si="14"/>
        <v>0</v>
      </c>
      <c r="K66" s="226">
        <f>'ROLLING 12'!G62</f>
        <v>55.971659919028347</v>
      </c>
      <c r="L66" s="192">
        <f>'ROLLING 12'!AL62</f>
        <v>0</v>
      </c>
      <c r="M66" s="133">
        <f t="shared" si="67"/>
        <v>0</v>
      </c>
      <c r="N66" s="194">
        <f>'ROLLING 12'!AM62</f>
        <v>0</v>
      </c>
      <c r="O66" s="77">
        <f t="shared" si="75"/>
        <v>0</v>
      </c>
      <c r="P66" s="192">
        <f>'ROLLING 12'!AN62</f>
        <v>0</v>
      </c>
      <c r="Q66" s="133">
        <f t="shared" si="68"/>
        <v>0</v>
      </c>
      <c r="R66" s="194">
        <f>'ROLLING 12'!AO62</f>
        <v>0</v>
      </c>
      <c r="S66" s="77">
        <f t="shared" si="69"/>
        <v>0</v>
      </c>
      <c r="T66" s="192">
        <f>'ROLLING 12'!AP62</f>
        <v>0</v>
      </c>
      <c r="U66" s="133">
        <f t="shared" si="76"/>
        <v>0</v>
      </c>
      <c r="V66" s="192">
        <f>'ROLLING 12'!AQ62</f>
        <v>0</v>
      </c>
      <c r="W66" s="133">
        <f t="shared" si="71"/>
        <v>0</v>
      </c>
      <c r="X66" s="194">
        <f>'ROLLING 12'!AR62</f>
        <v>0</v>
      </c>
      <c r="Y66" s="78">
        <f t="shared" si="77"/>
        <v>0</v>
      </c>
      <c r="Z66" s="134"/>
      <c r="AA66" s="133">
        <f t="shared" si="78"/>
        <v>0</v>
      </c>
      <c r="AC66" s="339"/>
      <c r="AD66" s="328" t="str">
        <f t="shared" si="81"/>
        <v>GRIFFITHS</v>
      </c>
      <c r="AE66" s="328" t="str">
        <f t="shared" si="23"/>
        <v>CRAIG</v>
      </c>
      <c r="AF66" s="329">
        <f t="shared" si="82"/>
        <v>50334</v>
      </c>
      <c r="AG66" s="328" t="str">
        <f t="shared" si="83"/>
        <v>B/GWENT</v>
      </c>
      <c r="AH66" s="336">
        <f t="shared" si="84"/>
        <v>0</v>
      </c>
      <c r="AI66" s="336">
        <f t="shared" si="85"/>
        <v>0</v>
      </c>
      <c r="AJ66" s="336">
        <f t="shared" si="86"/>
        <v>0</v>
      </c>
      <c r="AK66" s="336">
        <f t="shared" si="87"/>
        <v>0</v>
      </c>
      <c r="AL66" s="336">
        <f t="shared" si="88"/>
        <v>0</v>
      </c>
      <c r="AM66" s="336">
        <f t="shared" si="89"/>
        <v>0</v>
      </c>
      <c r="AN66" s="336">
        <f t="shared" si="90"/>
        <v>0</v>
      </c>
      <c r="AO66" s="336">
        <f t="shared" si="91"/>
        <v>0</v>
      </c>
      <c r="AP66" s="329">
        <f t="shared" si="62"/>
        <v>0</v>
      </c>
      <c r="AQ66" s="338">
        <f t="shared" si="63"/>
        <v>0</v>
      </c>
      <c r="AR66" s="339"/>
      <c r="AS66" s="265"/>
    </row>
    <row r="67" spans="2:45" ht="20.25" x14ac:dyDescent="0.4">
      <c r="B67" s="241" t="str">
        <f>'ROLLING 12'!C63</f>
        <v>GRIFFITHS</v>
      </c>
      <c r="C67" s="241" t="str">
        <f>'ROLLING 12'!D63</f>
        <v>STUART</v>
      </c>
      <c r="D67" s="242">
        <f>'ROLLING 12'!E63</f>
        <v>50194</v>
      </c>
      <c r="E67" s="245" t="str">
        <f>'ROLLING 12'!F63</f>
        <v>B/GWENT</v>
      </c>
      <c r="F67" s="450"/>
      <c r="G67" s="277">
        <f t="shared" si="0"/>
        <v>0</v>
      </c>
      <c r="H67" s="275">
        <f t="shared" si="79"/>
        <v>0</v>
      </c>
      <c r="I67" s="276">
        <f t="shared" si="80"/>
        <v>0</v>
      </c>
      <c r="J67" s="281">
        <f t="shared" si="14"/>
        <v>0</v>
      </c>
      <c r="K67" s="226">
        <f>'ROLLING 12'!G63</f>
        <v>65.714285714285708</v>
      </c>
      <c r="L67" s="192">
        <f>'ROLLING 12'!AL63</f>
        <v>0</v>
      </c>
      <c r="M67" s="133">
        <f t="shared" si="67"/>
        <v>0</v>
      </c>
      <c r="N67" s="194">
        <f>'ROLLING 12'!AM63</f>
        <v>0</v>
      </c>
      <c r="O67" s="77">
        <f t="shared" si="75"/>
        <v>0</v>
      </c>
      <c r="P67" s="192">
        <f>'ROLLING 12'!AN63</f>
        <v>0</v>
      </c>
      <c r="Q67" s="133">
        <f t="shared" si="68"/>
        <v>0</v>
      </c>
      <c r="R67" s="194">
        <f>'ROLLING 12'!AO63</f>
        <v>0</v>
      </c>
      <c r="S67" s="77">
        <f t="shared" si="69"/>
        <v>0</v>
      </c>
      <c r="T67" s="192">
        <f>'ROLLING 12'!AP63</f>
        <v>0</v>
      </c>
      <c r="U67" s="133">
        <f t="shared" si="76"/>
        <v>0</v>
      </c>
      <c r="V67" s="192">
        <f>'ROLLING 12'!AQ63</f>
        <v>0</v>
      </c>
      <c r="W67" s="133">
        <f t="shared" si="71"/>
        <v>0</v>
      </c>
      <c r="X67" s="194">
        <f>'ROLLING 12'!AR63</f>
        <v>0</v>
      </c>
      <c r="Y67" s="78">
        <f t="shared" si="77"/>
        <v>0</v>
      </c>
      <c r="Z67" s="134"/>
      <c r="AA67" s="133">
        <f t="shared" si="78"/>
        <v>0</v>
      </c>
      <c r="AC67" s="339"/>
      <c r="AD67" s="328" t="str">
        <f t="shared" si="81"/>
        <v>GRIFFITHS</v>
      </c>
      <c r="AE67" s="328" t="str">
        <f t="shared" si="23"/>
        <v>STUART</v>
      </c>
      <c r="AF67" s="329">
        <f t="shared" si="82"/>
        <v>50194</v>
      </c>
      <c r="AG67" s="328" t="str">
        <f t="shared" si="83"/>
        <v>B/GWENT</v>
      </c>
      <c r="AH67" s="336">
        <f t="shared" si="84"/>
        <v>0</v>
      </c>
      <c r="AI67" s="336">
        <f t="shared" si="85"/>
        <v>0</v>
      </c>
      <c r="AJ67" s="336">
        <f t="shared" si="86"/>
        <v>0</v>
      </c>
      <c r="AK67" s="336">
        <f t="shared" si="87"/>
        <v>0</v>
      </c>
      <c r="AL67" s="336">
        <f t="shared" si="88"/>
        <v>0</v>
      </c>
      <c r="AM67" s="336">
        <f t="shared" si="89"/>
        <v>0</v>
      </c>
      <c r="AN67" s="336">
        <f t="shared" si="90"/>
        <v>0</v>
      </c>
      <c r="AO67" s="336">
        <f t="shared" si="91"/>
        <v>0</v>
      </c>
      <c r="AP67" s="329">
        <f t="shared" si="62"/>
        <v>0</v>
      </c>
      <c r="AQ67" s="338">
        <f t="shared" si="63"/>
        <v>0</v>
      </c>
      <c r="AR67" s="339"/>
      <c r="AS67" s="265"/>
    </row>
    <row r="68" spans="2:45" ht="20.25" x14ac:dyDescent="0.4">
      <c r="B68" s="241" t="str">
        <f>'ROLLING 12'!C64</f>
        <v>JAMES</v>
      </c>
      <c r="C68" s="241" t="str">
        <f>'ROLLING 12'!D64</f>
        <v>DAVID</v>
      </c>
      <c r="D68" s="242">
        <f>'ROLLING 12'!E64</f>
        <v>51196</v>
      </c>
      <c r="E68" s="245" t="str">
        <f>'ROLLING 12'!F64</f>
        <v>B/GWENT</v>
      </c>
      <c r="F68" s="450"/>
      <c r="G68" s="277">
        <f t="shared" si="0"/>
        <v>64.86486486486487</v>
      </c>
      <c r="H68" s="275">
        <f t="shared" si="79"/>
        <v>64.86486486486487</v>
      </c>
      <c r="I68" s="276">
        <f t="shared" si="80"/>
        <v>5</v>
      </c>
      <c r="J68" s="281">
        <f t="shared" si="14"/>
        <v>1</v>
      </c>
      <c r="K68" s="226">
        <f>'ROLLING 12'!G64</f>
        <v>59.565004565004564</v>
      </c>
      <c r="L68" s="192">
        <f>'ROLLING 12'!AL64</f>
        <v>0</v>
      </c>
      <c r="M68" s="133">
        <f t="shared" si="67"/>
        <v>0</v>
      </c>
      <c r="N68" s="194">
        <f>'ROLLING 12'!AM64</f>
        <v>24</v>
      </c>
      <c r="O68" s="77">
        <f t="shared" si="75"/>
        <v>64.86486486486487</v>
      </c>
      <c r="P68" s="192">
        <f>'ROLLING 12'!AN64</f>
        <v>0</v>
      </c>
      <c r="Q68" s="133">
        <f t="shared" si="68"/>
        <v>0</v>
      </c>
      <c r="R68" s="194">
        <f>'ROLLING 12'!AO64</f>
        <v>0</v>
      </c>
      <c r="S68" s="77">
        <f t="shared" ref="S68:S79" si="93">AK68</f>
        <v>0</v>
      </c>
      <c r="T68" s="192">
        <f>'ROLLING 12'!AP64</f>
        <v>0</v>
      </c>
      <c r="U68" s="133">
        <f t="shared" ref="U68:U79" si="94">AL68</f>
        <v>0</v>
      </c>
      <c r="V68" s="192">
        <f>'ROLLING 12'!AQ64</f>
        <v>0</v>
      </c>
      <c r="W68" s="133">
        <f t="shared" ref="W68:W79" si="95">AM68</f>
        <v>0</v>
      </c>
      <c r="X68" s="194">
        <f>'ROLLING 12'!AR64</f>
        <v>0</v>
      </c>
      <c r="Y68" s="78">
        <f t="shared" si="77"/>
        <v>0</v>
      </c>
      <c r="Z68" s="134"/>
      <c r="AA68" s="133">
        <f t="shared" si="78"/>
        <v>0</v>
      </c>
      <c r="AC68" s="339"/>
      <c r="AD68" s="328" t="str">
        <f t="shared" si="81"/>
        <v>JAMES</v>
      </c>
      <c r="AE68" s="328" t="str">
        <f t="shared" si="23"/>
        <v>DAVID</v>
      </c>
      <c r="AF68" s="329">
        <f t="shared" si="82"/>
        <v>51196</v>
      </c>
      <c r="AG68" s="328" t="str">
        <f t="shared" si="83"/>
        <v>B/GWENT</v>
      </c>
      <c r="AH68" s="336">
        <f t="shared" si="84"/>
        <v>0</v>
      </c>
      <c r="AI68" s="336">
        <f t="shared" si="85"/>
        <v>64.86486486486487</v>
      </c>
      <c r="AJ68" s="336">
        <f t="shared" si="86"/>
        <v>0</v>
      </c>
      <c r="AK68" s="336">
        <f t="shared" si="87"/>
        <v>0</v>
      </c>
      <c r="AL68" s="336">
        <f t="shared" si="88"/>
        <v>0</v>
      </c>
      <c r="AM68" s="336">
        <f t="shared" si="89"/>
        <v>0</v>
      </c>
      <c r="AN68" s="336">
        <f t="shared" si="90"/>
        <v>0</v>
      </c>
      <c r="AO68" s="336">
        <f t="shared" si="91"/>
        <v>0</v>
      </c>
      <c r="AP68" s="329">
        <f t="shared" si="62"/>
        <v>1</v>
      </c>
      <c r="AQ68" s="338">
        <f t="shared" si="63"/>
        <v>64.86486486486487</v>
      </c>
      <c r="AR68" s="339"/>
      <c r="AS68" s="265"/>
    </row>
    <row r="69" spans="2:45" ht="20.25" x14ac:dyDescent="0.4">
      <c r="B69" s="241" t="str">
        <f>'ROLLING 12'!C65</f>
        <v>JOHN</v>
      </c>
      <c r="C69" s="241" t="str">
        <f>'ROLLING 12'!D65</f>
        <v>CLIVE</v>
      </c>
      <c r="D69" s="242">
        <f>'ROLLING 12'!E65</f>
        <v>50997</v>
      </c>
      <c r="E69" s="245" t="str">
        <f>'ROLLING 12'!F65</f>
        <v>QUARRY</v>
      </c>
      <c r="F69" s="450"/>
      <c r="G69" s="277">
        <f t="shared" ref="G69:G78" si="96">SUM(M69+O69+Q69+S69+U69+W69+Y69+AA69)</f>
        <v>0</v>
      </c>
      <c r="H69" s="275">
        <f t="shared" ref="H69:H78" si="97">LARGE(AH69:AO69,1)+LARGE(AH69:AO69,2)+LARGE(AH69:AO69,3)+LARGE(AH69:AO69,4)</f>
        <v>0</v>
      </c>
      <c r="I69" s="276">
        <f t="shared" si="80"/>
        <v>0</v>
      </c>
      <c r="J69" s="281">
        <f t="shared" ref="J69:J78" si="98">COUNTIF(L69:AA69,"&gt;0")/2</f>
        <v>0</v>
      </c>
      <c r="K69" s="226" t="e">
        <f>'ROLLING 12'!G65</f>
        <v>#DIV/0!</v>
      </c>
      <c r="L69" s="192">
        <f>'ROLLING 12'!AL65</f>
        <v>0</v>
      </c>
      <c r="M69" s="133">
        <f t="shared" ref="M69:M79" si="99">AH69</f>
        <v>0</v>
      </c>
      <c r="N69" s="194">
        <f>'ROLLING 12'!AM65</f>
        <v>0</v>
      </c>
      <c r="O69" s="77">
        <f t="shared" ref="O69:O79" si="100">AI69</f>
        <v>0</v>
      </c>
      <c r="P69" s="192">
        <f>'ROLLING 12'!AN65</f>
        <v>0</v>
      </c>
      <c r="Q69" s="133">
        <f t="shared" ref="Q69:Q79" si="101">AJ69</f>
        <v>0</v>
      </c>
      <c r="R69" s="194">
        <f>'ROLLING 12'!AO65</f>
        <v>0</v>
      </c>
      <c r="S69" s="77">
        <f t="shared" si="93"/>
        <v>0</v>
      </c>
      <c r="T69" s="192">
        <f>'ROLLING 12'!AP65</f>
        <v>0</v>
      </c>
      <c r="U69" s="133">
        <f t="shared" si="94"/>
        <v>0</v>
      </c>
      <c r="V69" s="192">
        <f>'ROLLING 12'!AQ65</f>
        <v>0</v>
      </c>
      <c r="W69" s="133">
        <f t="shared" si="95"/>
        <v>0</v>
      </c>
      <c r="X69" s="194">
        <f>'ROLLING 12'!AR65</f>
        <v>0</v>
      </c>
      <c r="Y69" s="78">
        <f t="shared" ref="Y69:Y79" si="102">AN69</f>
        <v>0</v>
      </c>
      <c r="Z69" s="134"/>
      <c r="AA69" s="133">
        <f t="shared" ref="AA69:AA79" si="103">AO69</f>
        <v>0</v>
      </c>
      <c r="AC69" s="339"/>
      <c r="AD69" s="328" t="str">
        <f t="shared" si="81"/>
        <v>JOHN</v>
      </c>
      <c r="AE69" s="328" t="str">
        <f t="shared" si="23"/>
        <v>CLIVE</v>
      </c>
      <c r="AF69" s="329">
        <f t="shared" si="82"/>
        <v>50997</v>
      </c>
      <c r="AG69" s="328" t="str">
        <f t="shared" si="83"/>
        <v>QUARRY</v>
      </c>
      <c r="AH69" s="336">
        <f t="shared" si="84"/>
        <v>0</v>
      </c>
      <c r="AI69" s="336">
        <f t="shared" si="85"/>
        <v>0</v>
      </c>
      <c r="AJ69" s="336">
        <f t="shared" si="86"/>
        <v>0</v>
      </c>
      <c r="AK69" s="336">
        <f t="shared" si="87"/>
        <v>0</v>
      </c>
      <c r="AL69" s="336">
        <f t="shared" si="88"/>
        <v>0</v>
      </c>
      <c r="AM69" s="336">
        <f t="shared" si="89"/>
        <v>0</v>
      </c>
      <c r="AN69" s="336">
        <f t="shared" si="90"/>
        <v>0</v>
      </c>
      <c r="AO69" s="336">
        <f t="shared" si="91"/>
        <v>0</v>
      </c>
      <c r="AP69" s="329">
        <f t="shared" si="62"/>
        <v>0</v>
      </c>
      <c r="AQ69" s="338">
        <f t="shared" si="63"/>
        <v>0</v>
      </c>
      <c r="AR69" s="339"/>
      <c r="AS69" s="265"/>
    </row>
    <row r="70" spans="2:45" ht="20.25" x14ac:dyDescent="0.4">
      <c r="B70" s="241" t="str">
        <f>'ROLLING 12'!C66</f>
        <v>JONES</v>
      </c>
      <c r="C70" s="241" t="str">
        <f>'ROLLING 12'!D66</f>
        <v>RICHARD</v>
      </c>
      <c r="D70" s="242">
        <f>'ROLLING 12'!E66</f>
        <v>51076</v>
      </c>
      <c r="E70" s="245" t="str">
        <f>'ROLLING 12'!F66</f>
        <v>B/GWENT</v>
      </c>
      <c r="F70" s="450"/>
      <c r="G70" s="277">
        <f t="shared" si="96"/>
        <v>0</v>
      </c>
      <c r="H70" s="275">
        <f t="shared" si="97"/>
        <v>0</v>
      </c>
      <c r="I70" s="276">
        <f t="shared" si="80"/>
        <v>0</v>
      </c>
      <c r="J70" s="281">
        <f t="shared" si="98"/>
        <v>0</v>
      </c>
      <c r="K70" s="226">
        <f>'ROLLING 12'!G66</f>
        <v>58.974358974358978</v>
      </c>
      <c r="L70" s="192">
        <f>'ROLLING 12'!AL66</f>
        <v>0</v>
      </c>
      <c r="M70" s="133">
        <f t="shared" si="99"/>
        <v>0</v>
      </c>
      <c r="N70" s="194">
        <f>'ROLLING 12'!AM66</f>
        <v>0</v>
      </c>
      <c r="O70" s="77">
        <f t="shared" si="100"/>
        <v>0</v>
      </c>
      <c r="P70" s="192">
        <f>'ROLLING 12'!AN66</f>
        <v>0</v>
      </c>
      <c r="Q70" s="133">
        <f t="shared" si="101"/>
        <v>0</v>
      </c>
      <c r="R70" s="194">
        <f>'ROLLING 12'!AO66</f>
        <v>0</v>
      </c>
      <c r="S70" s="77">
        <f t="shared" si="93"/>
        <v>0</v>
      </c>
      <c r="T70" s="192">
        <f>'ROLLING 12'!AP66</f>
        <v>0</v>
      </c>
      <c r="U70" s="133">
        <f t="shared" si="94"/>
        <v>0</v>
      </c>
      <c r="V70" s="192">
        <f>'ROLLING 12'!AQ66</f>
        <v>0</v>
      </c>
      <c r="W70" s="133">
        <f t="shared" si="95"/>
        <v>0</v>
      </c>
      <c r="X70" s="194">
        <f>'ROLLING 12'!AR66</f>
        <v>0</v>
      </c>
      <c r="Y70" s="78">
        <f t="shared" si="102"/>
        <v>0</v>
      </c>
      <c r="Z70" s="134"/>
      <c r="AA70" s="133">
        <f t="shared" si="103"/>
        <v>0</v>
      </c>
      <c r="AC70" s="339"/>
      <c r="AD70" s="328" t="str">
        <f t="shared" si="81"/>
        <v>JONES</v>
      </c>
      <c r="AE70" s="328" t="str">
        <f t="shared" si="23"/>
        <v>RICHARD</v>
      </c>
      <c r="AF70" s="329">
        <f t="shared" si="82"/>
        <v>51076</v>
      </c>
      <c r="AG70" s="328" t="str">
        <f t="shared" si="83"/>
        <v>B/GWENT</v>
      </c>
      <c r="AH70" s="336">
        <f t="shared" si="84"/>
        <v>0</v>
      </c>
      <c r="AI70" s="336">
        <f t="shared" si="85"/>
        <v>0</v>
      </c>
      <c r="AJ70" s="336">
        <f t="shared" si="86"/>
        <v>0</v>
      </c>
      <c r="AK70" s="336">
        <f t="shared" si="87"/>
        <v>0</v>
      </c>
      <c r="AL70" s="336">
        <f t="shared" si="88"/>
        <v>0</v>
      </c>
      <c r="AM70" s="336">
        <f t="shared" si="89"/>
        <v>0</v>
      </c>
      <c r="AN70" s="336">
        <f t="shared" si="90"/>
        <v>0</v>
      </c>
      <c r="AO70" s="336">
        <f t="shared" si="91"/>
        <v>0</v>
      </c>
      <c r="AP70" s="329">
        <f t="shared" si="62"/>
        <v>0</v>
      </c>
      <c r="AQ70" s="338">
        <f t="shared" si="63"/>
        <v>0</v>
      </c>
      <c r="AR70" s="339"/>
      <c r="AS70" s="265"/>
    </row>
    <row r="71" spans="2:45" ht="20.25" x14ac:dyDescent="0.4">
      <c r="B71" s="241" t="str">
        <f>'ROLLING 12'!C67</f>
        <v>McKINNON</v>
      </c>
      <c r="C71" s="241" t="str">
        <f>'ROLLING 12'!D67</f>
        <v>JOHN</v>
      </c>
      <c r="D71" s="242">
        <f>'ROLLING 12'!E67</f>
        <v>60201</v>
      </c>
      <c r="E71" s="245" t="str">
        <f>'ROLLING 12'!F67</f>
        <v>QUARRY</v>
      </c>
      <c r="F71" s="450"/>
      <c r="G71" s="277">
        <f t="shared" si="96"/>
        <v>0</v>
      </c>
      <c r="H71" s="275">
        <f t="shared" si="97"/>
        <v>0</v>
      </c>
      <c r="I71" s="276">
        <f t="shared" si="80"/>
        <v>0</v>
      </c>
      <c r="J71" s="281">
        <f t="shared" si="98"/>
        <v>0</v>
      </c>
      <c r="K71" s="226">
        <f>'ROLLING 12'!G67</f>
        <v>55.26315789473685</v>
      </c>
      <c r="L71" s="192">
        <f>'ROLLING 12'!AL67</f>
        <v>0</v>
      </c>
      <c r="M71" s="133">
        <f t="shared" si="99"/>
        <v>0</v>
      </c>
      <c r="N71" s="194">
        <f>'ROLLING 12'!AM67</f>
        <v>0</v>
      </c>
      <c r="O71" s="77">
        <f t="shared" si="100"/>
        <v>0</v>
      </c>
      <c r="P71" s="192">
        <f>'ROLLING 12'!AN67</f>
        <v>0</v>
      </c>
      <c r="Q71" s="133">
        <f t="shared" si="101"/>
        <v>0</v>
      </c>
      <c r="R71" s="194">
        <f>'ROLLING 12'!AO67</f>
        <v>0</v>
      </c>
      <c r="S71" s="77">
        <f t="shared" si="93"/>
        <v>0</v>
      </c>
      <c r="T71" s="192">
        <f>'ROLLING 12'!AP67</f>
        <v>0</v>
      </c>
      <c r="U71" s="133">
        <f t="shared" si="94"/>
        <v>0</v>
      </c>
      <c r="V71" s="192">
        <f>'ROLLING 12'!AQ67</f>
        <v>0</v>
      </c>
      <c r="W71" s="133">
        <f t="shared" si="95"/>
        <v>0</v>
      </c>
      <c r="X71" s="194">
        <f>'ROLLING 12'!AR67</f>
        <v>0</v>
      </c>
      <c r="Y71" s="78">
        <f t="shared" si="102"/>
        <v>0</v>
      </c>
      <c r="Z71" s="134"/>
      <c r="AA71" s="133">
        <f t="shared" si="103"/>
        <v>0</v>
      </c>
      <c r="AC71" s="339"/>
      <c r="AD71" s="328" t="str">
        <f t="shared" si="81"/>
        <v>McKINNON</v>
      </c>
      <c r="AE71" s="328" t="str">
        <f t="shared" si="23"/>
        <v>JOHN</v>
      </c>
      <c r="AF71" s="329">
        <f t="shared" si="82"/>
        <v>60201</v>
      </c>
      <c r="AG71" s="328" t="str">
        <f t="shared" si="83"/>
        <v>QUARRY</v>
      </c>
      <c r="AH71" s="336">
        <f t="shared" si="84"/>
        <v>0</v>
      </c>
      <c r="AI71" s="336">
        <f t="shared" si="85"/>
        <v>0</v>
      </c>
      <c r="AJ71" s="336">
        <f t="shared" si="86"/>
        <v>0</v>
      </c>
      <c r="AK71" s="336">
        <f t="shared" si="87"/>
        <v>0</v>
      </c>
      <c r="AL71" s="336">
        <f t="shared" si="88"/>
        <v>0</v>
      </c>
      <c r="AM71" s="336">
        <f t="shared" si="89"/>
        <v>0</v>
      </c>
      <c r="AN71" s="336">
        <f t="shared" si="90"/>
        <v>0</v>
      </c>
      <c r="AO71" s="336">
        <f t="shared" si="91"/>
        <v>0</v>
      </c>
      <c r="AP71" s="329">
        <f t="shared" si="62"/>
        <v>0</v>
      </c>
      <c r="AQ71" s="338">
        <f t="shared" si="63"/>
        <v>0</v>
      </c>
      <c r="AR71" s="339"/>
      <c r="AS71" s="265"/>
    </row>
    <row r="72" spans="2:45" ht="20.25" x14ac:dyDescent="0.4">
      <c r="B72" s="241" t="str">
        <f>'ROLLING 12'!C68</f>
        <v>ROWLES</v>
      </c>
      <c r="C72" s="241" t="str">
        <f>'ROLLING 12'!D68</f>
        <v>ANDREW</v>
      </c>
      <c r="D72" s="242">
        <f>'ROLLING 12'!E68</f>
        <v>51180</v>
      </c>
      <c r="E72" s="245" t="str">
        <f>'ROLLING 12'!F68</f>
        <v>TONDU</v>
      </c>
      <c r="F72" s="450"/>
      <c r="G72" s="277">
        <f t="shared" si="96"/>
        <v>0</v>
      </c>
      <c r="H72" s="275">
        <f t="shared" si="97"/>
        <v>0</v>
      </c>
      <c r="I72" s="276">
        <f t="shared" si="80"/>
        <v>0</v>
      </c>
      <c r="J72" s="281">
        <f t="shared" si="98"/>
        <v>0</v>
      </c>
      <c r="K72" s="226">
        <f>'ROLLING 12'!G68</f>
        <v>69.279409053015854</v>
      </c>
      <c r="L72" s="192">
        <f>'ROLLING 12'!AL68</f>
        <v>0</v>
      </c>
      <c r="M72" s="133">
        <f t="shared" si="99"/>
        <v>0</v>
      </c>
      <c r="N72" s="194">
        <f>'ROLLING 12'!AM68</f>
        <v>0</v>
      </c>
      <c r="O72" s="77">
        <f t="shared" si="100"/>
        <v>0</v>
      </c>
      <c r="P72" s="192">
        <f>'ROLLING 12'!AN68</f>
        <v>0</v>
      </c>
      <c r="Q72" s="133">
        <f t="shared" si="101"/>
        <v>0</v>
      </c>
      <c r="R72" s="194">
        <f>'ROLLING 12'!AO68</f>
        <v>0</v>
      </c>
      <c r="S72" s="77">
        <f t="shared" si="93"/>
        <v>0</v>
      </c>
      <c r="T72" s="192">
        <f>'ROLLING 12'!AP68</f>
        <v>0</v>
      </c>
      <c r="U72" s="133">
        <f t="shared" si="94"/>
        <v>0</v>
      </c>
      <c r="V72" s="192">
        <f>'ROLLING 12'!AQ68</f>
        <v>0</v>
      </c>
      <c r="W72" s="133">
        <f t="shared" si="95"/>
        <v>0</v>
      </c>
      <c r="X72" s="194">
        <f>'ROLLING 12'!AR68</f>
        <v>0</v>
      </c>
      <c r="Y72" s="78">
        <f t="shared" si="102"/>
        <v>0</v>
      </c>
      <c r="Z72" s="134"/>
      <c r="AA72" s="133">
        <f t="shared" si="103"/>
        <v>0</v>
      </c>
      <c r="AC72" s="339"/>
      <c r="AD72" s="328" t="str">
        <f t="shared" si="81"/>
        <v>ROWLES</v>
      </c>
      <c r="AE72" s="328" t="str">
        <f t="shared" si="23"/>
        <v>ANDREW</v>
      </c>
      <c r="AF72" s="329">
        <f t="shared" si="82"/>
        <v>51180</v>
      </c>
      <c r="AG72" s="328" t="str">
        <f t="shared" si="83"/>
        <v>TONDU</v>
      </c>
      <c r="AH72" s="336">
        <f t="shared" si="84"/>
        <v>0</v>
      </c>
      <c r="AI72" s="336">
        <f t="shared" si="85"/>
        <v>0</v>
      </c>
      <c r="AJ72" s="336">
        <f t="shared" si="86"/>
        <v>0</v>
      </c>
      <c r="AK72" s="336">
        <f t="shared" si="87"/>
        <v>0</v>
      </c>
      <c r="AL72" s="336">
        <f t="shared" si="88"/>
        <v>0</v>
      </c>
      <c r="AM72" s="336">
        <f t="shared" si="89"/>
        <v>0</v>
      </c>
      <c r="AN72" s="336">
        <f t="shared" si="90"/>
        <v>0</v>
      </c>
      <c r="AO72" s="336">
        <f t="shared" si="91"/>
        <v>0</v>
      </c>
      <c r="AP72" s="329">
        <f t="shared" si="62"/>
        <v>0</v>
      </c>
      <c r="AQ72" s="338">
        <f t="shared" si="63"/>
        <v>0</v>
      </c>
      <c r="AR72" s="339"/>
      <c r="AS72" s="265"/>
    </row>
    <row r="73" spans="2:45" ht="20.25" x14ac:dyDescent="0.4">
      <c r="B73" s="241" t="str">
        <f>'ROLLING 12'!C69</f>
        <v>UNDERWOOD</v>
      </c>
      <c r="C73" s="241" t="str">
        <f>'ROLLING 12'!D69</f>
        <v>PETER</v>
      </c>
      <c r="D73" s="242">
        <f>'ROLLING 12'!E69</f>
        <v>51157</v>
      </c>
      <c r="E73" s="245" t="str">
        <f>'ROLLING 12'!F69</f>
        <v>NELSON</v>
      </c>
      <c r="F73" s="450"/>
      <c r="G73" s="277">
        <f t="shared" si="96"/>
        <v>59.45945945945946</v>
      </c>
      <c r="H73" s="275">
        <f t="shared" si="97"/>
        <v>59.45945945945946</v>
      </c>
      <c r="I73" s="276">
        <f t="shared" si="80"/>
        <v>6</v>
      </c>
      <c r="J73" s="281">
        <f t="shared" si="98"/>
        <v>1</v>
      </c>
      <c r="K73" s="226">
        <f>'ROLLING 12'!G69</f>
        <v>65.923389452801217</v>
      </c>
      <c r="L73" s="192">
        <f>'ROLLING 12'!AL69</f>
        <v>0</v>
      </c>
      <c r="M73" s="133">
        <f t="shared" si="99"/>
        <v>0</v>
      </c>
      <c r="N73" s="194">
        <f>'ROLLING 12'!AM69</f>
        <v>22</v>
      </c>
      <c r="O73" s="77">
        <f t="shared" si="100"/>
        <v>59.45945945945946</v>
      </c>
      <c r="P73" s="192">
        <f>'ROLLING 12'!AN69</f>
        <v>0</v>
      </c>
      <c r="Q73" s="133">
        <f t="shared" si="101"/>
        <v>0</v>
      </c>
      <c r="R73" s="194">
        <f>'ROLLING 12'!AO69</f>
        <v>0</v>
      </c>
      <c r="S73" s="77">
        <f t="shared" si="93"/>
        <v>0</v>
      </c>
      <c r="T73" s="192">
        <f>'ROLLING 12'!AP69</f>
        <v>0</v>
      </c>
      <c r="U73" s="133">
        <f t="shared" si="94"/>
        <v>0</v>
      </c>
      <c r="V73" s="192">
        <f>'ROLLING 12'!AQ69</f>
        <v>0</v>
      </c>
      <c r="W73" s="133">
        <f t="shared" si="95"/>
        <v>0</v>
      </c>
      <c r="X73" s="194">
        <f>'ROLLING 12'!AR69</f>
        <v>0</v>
      </c>
      <c r="Y73" s="78">
        <f t="shared" si="102"/>
        <v>0</v>
      </c>
      <c r="Z73" s="134"/>
      <c r="AA73" s="133">
        <f t="shared" si="103"/>
        <v>0</v>
      </c>
      <c r="AC73" s="339"/>
      <c r="AD73" s="328" t="str">
        <f t="shared" si="81"/>
        <v>UNDERWOOD</v>
      </c>
      <c r="AE73" s="328" t="str">
        <f t="shared" si="23"/>
        <v>PETER</v>
      </c>
      <c r="AF73" s="329">
        <f t="shared" si="82"/>
        <v>51157</v>
      </c>
      <c r="AG73" s="328" t="str">
        <f t="shared" si="83"/>
        <v>NELSON</v>
      </c>
      <c r="AH73" s="336">
        <f t="shared" si="84"/>
        <v>0</v>
      </c>
      <c r="AI73" s="336">
        <f t="shared" si="85"/>
        <v>59.45945945945946</v>
      </c>
      <c r="AJ73" s="336">
        <f t="shared" si="86"/>
        <v>0</v>
      </c>
      <c r="AK73" s="336">
        <f t="shared" si="87"/>
        <v>0</v>
      </c>
      <c r="AL73" s="336">
        <f t="shared" si="88"/>
        <v>0</v>
      </c>
      <c r="AM73" s="336">
        <f t="shared" si="89"/>
        <v>0</v>
      </c>
      <c r="AN73" s="336">
        <f t="shared" si="90"/>
        <v>0</v>
      </c>
      <c r="AO73" s="336">
        <f t="shared" si="91"/>
        <v>0</v>
      </c>
      <c r="AP73" s="329">
        <f t="shared" si="62"/>
        <v>1</v>
      </c>
      <c r="AQ73" s="338">
        <f t="shared" si="63"/>
        <v>59.45945945945946</v>
      </c>
      <c r="AR73" s="339"/>
      <c r="AS73" s="265"/>
    </row>
    <row r="74" spans="2:45" ht="20.25" x14ac:dyDescent="0.4">
      <c r="B74" s="241" t="str">
        <f>'ROLLING 12'!C70</f>
        <v>WILLIAMS</v>
      </c>
      <c r="C74" s="241" t="str">
        <f>'ROLLING 12'!D70</f>
        <v>GARY</v>
      </c>
      <c r="D74" s="242">
        <f>'ROLLING 12'!E70</f>
        <v>50168</v>
      </c>
      <c r="E74" s="245" t="str">
        <f>'ROLLING 12'!F70</f>
        <v>NELSON</v>
      </c>
      <c r="F74" s="450"/>
      <c r="G74" s="277">
        <f t="shared" si="96"/>
        <v>0</v>
      </c>
      <c r="H74" s="275">
        <f t="shared" si="97"/>
        <v>0</v>
      </c>
      <c r="I74" s="276">
        <f t="shared" si="80"/>
        <v>0</v>
      </c>
      <c r="J74" s="281">
        <f t="shared" si="98"/>
        <v>0</v>
      </c>
      <c r="K74" s="226">
        <f>'ROLLING 12'!G70</f>
        <v>68.657219973009447</v>
      </c>
      <c r="L74" s="192">
        <f>'ROLLING 12'!AL70</f>
        <v>0</v>
      </c>
      <c r="M74" s="133">
        <f t="shared" si="99"/>
        <v>0</v>
      </c>
      <c r="N74" s="194">
        <f>'ROLLING 12'!AM70</f>
        <v>0</v>
      </c>
      <c r="O74" s="77">
        <f t="shared" si="100"/>
        <v>0</v>
      </c>
      <c r="P74" s="192">
        <f>'ROLLING 12'!AN70</f>
        <v>0</v>
      </c>
      <c r="Q74" s="133">
        <f t="shared" si="101"/>
        <v>0</v>
      </c>
      <c r="R74" s="194">
        <f>'ROLLING 12'!AO70</f>
        <v>0</v>
      </c>
      <c r="S74" s="77">
        <f t="shared" si="93"/>
        <v>0</v>
      </c>
      <c r="T74" s="192">
        <f>'ROLLING 12'!AP70</f>
        <v>0</v>
      </c>
      <c r="U74" s="133">
        <f t="shared" si="94"/>
        <v>0</v>
      </c>
      <c r="V74" s="192">
        <f>'ROLLING 12'!AQ70</f>
        <v>0</v>
      </c>
      <c r="W74" s="133">
        <f t="shared" si="95"/>
        <v>0</v>
      </c>
      <c r="X74" s="194">
        <f>'ROLLING 12'!AR70</f>
        <v>0</v>
      </c>
      <c r="Y74" s="78">
        <f t="shared" si="102"/>
        <v>0</v>
      </c>
      <c r="Z74" s="134"/>
      <c r="AA74" s="133">
        <f t="shared" si="103"/>
        <v>0</v>
      </c>
      <c r="AC74" s="339"/>
      <c r="AD74" s="328" t="str">
        <f t="shared" si="81"/>
        <v>WILLIAMS</v>
      </c>
      <c r="AE74" s="328" t="str">
        <f t="shared" si="23"/>
        <v>GARY</v>
      </c>
      <c r="AF74" s="329">
        <f t="shared" si="82"/>
        <v>50168</v>
      </c>
      <c r="AG74" s="328" t="str">
        <f t="shared" si="83"/>
        <v>NELSON</v>
      </c>
      <c r="AH74" s="336">
        <f t="shared" si="84"/>
        <v>0</v>
      </c>
      <c r="AI74" s="336">
        <f t="shared" si="85"/>
        <v>0</v>
      </c>
      <c r="AJ74" s="336">
        <f t="shared" si="86"/>
        <v>0</v>
      </c>
      <c r="AK74" s="336">
        <f t="shared" si="87"/>
        <v>0</v>
      </c>
      <c r="AL74" s="336">
        <f t="shared" si="88"/>
        <v>0</v>
      </c>
      <c r="AM74" s="336">
        <f t="shared" si="89"/>
        <v>0</v>
      </c>
      <c r="AN74" s="336">
        <f t="shared" si="90"/>
        <v>0</v>
      </c>
      <c r="AO74" s="336">
        <f t="shared" si="91"/>
        <v>0</v>
      </c>
      <c r="AP74" s="329">
        <f t="shared" si="62"/>
        <v>0</v>
      </c>
      <c r="AQ74" s="338">
        <f t="shared" si="63"/>
        <v>0</v>
      </c>
      <c r="AR74" s="339"/>
      <c r="AS74" s="265"/>
    </row>
    <row r="75" spans="2:45" ht="20.25" x14ac:dyDescent="0.4">
      <c r="B75" s="241" t="str">
        <f>'ROLLING 12'!C71</f>
        <v>WILLIAMS</v>
      </c>
      <c r="C75" s="241" t="str">
        <f>'ROLLING 12'!D71</f>
        <v>JULIAN</v>
      </c>
      <c r="D75" s="242">
        <f>'ROLLING 12'!E71</f>
        <v>51164</v>
      </c>
      <c r="E75" s="245" t="str">
        <f>'ROLLING 12'!F71</f>
        <v>B/GWENT</v>
      </c>
      <c r="F75" s="450"/>
      <c r="G75" s="277">
        <f t="shared" si="96"/>
        <v>0</v>
      </c>
      <c r="H75" s="275">
        <f t="shared" si="97"/>
        <v>0</v>
      </c>
      <c r="I75" s="276">
        <f t="shared" si="80"/>
        <v>0</v>
      </c>
      <c r="J75" s="281">
        <f t="shared" si="98"/>
        <v>0</v>
      </c>
      <c r="K75" s="226">
        <f>'ROLLING 12'!G71</f>
        <v>69.703635822056881</v>
      </c>
      <c r="L75" s="192">
        <f>'ROLLING 12'!AL71</f>
        <v>0</v>
      </c>
      <c r="M75" s="133">
        <f t="shared" si="99"/>
        <v>0</v>
      </c>
      <c r="N75" s="194">
        <f>'ROLLING 12'!AM71</f>
        <v>0</v>
      </c>
      <c r="O75" s="77">
        <f t="shared" si="100"/>
        <v>0</v>
      </c>
      <c r="P75" s="192">
        <f>'ROLLING 12'!AN71</f>
        <v>0</v>
      </c>
      <c r="Q75" s="133">
        <f t="shared" si="101"/>
        <v>0</v>
      </c>
      <c r="R75" s="194">
        <f>'ROLLING 12'!AO71</f>
        <v>0</v>
      </c>
      <c r="S75" s="77">
        <f t="shared" si="93"/>
        <v>0</v>
      </c>
      <c r="T75" s="192">
        <f>'ROLLING 12'!AP71</f>
        <v>0</v>
      </c>
      <c r="U75" s="133">
        <f t="shared" si="94"/>
        <v>0</v>
      </c>
      <c r="V75" s="192">
        <f>'ROLLING 12'!AQ71</f>
        <v>0</v>
      </c>
      <c r="W75" s="133">
        <f t="shared" si="95"/>
        <v>0</v>
      </c>
      <c r="X75" s="194">
        <f>'ROLLING 12'!AR71</f>
        <v>0</v>
      </c>
      <c r="Y75" s="78">
        <f t="shared" si="102"/>
        <v>0</v>
      </c>
      <c r="Z75" s="134"/>
      <c r="AA75" s="133">
        <f t="shared" si="103"/>
        <v>0</v>
      </c>
      <c r="AC75" s="339"/>
      <c r="AD75" s="328" t="str">
        <f t="shared" si="81"/>
        <v>WILLIAMS</v>
      </c>
      <c r="AE75" s="328" t="str">
        <f t="shared" si="23"/>
        <v>JULIAN</v>
      </c>
      <c r="AF75" s="329">
        <f t="shared" si="82"/>
        <v>51164</v>
      </c>
      <c r="AG75" s="328" t="str">
        <f t="shared" si="83"/>
        <v>B/GWENT</v>
      </c>
      <c r="AH75" s="336">
        <f t="shared" si="84"/>
        <v>0</v>
      </c>
      <c r="AI75" s="336">
        <f t="shared" si="85"/>
        <v>0</v>
      </c>
      <c r="AJ75" s="336">
        <f t="shared" si="86"/>
        <v>0</v>
      </c>
      <c r="AK75" s="336">
        <f t="shared" si="87"/>
        <v>0</v>
      </c>
      <c r="AL75" s="336">
        <f t="shared" si="88"/>
        <v>0</v>
      </c>
      <c r="AM75" s="336">
        <f t="shared" si="89"/>
        <v>0</v>
      </c>
      <c r="AN75" s="336">
        <f t="shared" si="90"/>
        <v>0</v>
      </c>
      <c r="AO75" s="336">
        <f t="shared" si="91"/>
        <v>0</v>
      </c>
      <c r="AP75" s="329">
        <f t="shared" si="62"/>
        <v>0</v>
      </c>
      <c r="AQ75" s="338">
        <f t="shared" si="63"/>
        <v>0</v>
      </c>
      <c r="AR75" s="339"/>
      <c r="AS75" s="265"/>
    </row>
    <row r="76" spans="2:45" ht="20.25" x14ac:dyDescent="0.4">
      <c r="B76" s="241"/>
      <c r="C76" s="241"/>
      <c r="D76" s="242"/>
      <c r="E76" s="245"/>
      <c r="F76" s="450"/>
      <c r="G76" s="277">
        <f t="shared" si="96"/>
        <v>214.58766458766459</v>
      </c>
      <c r="H76" s="275">
        <f t="shared" si="97"/>
        <v>214.58766458766459</v>
      </c>
      <c r="I76" s="276">
        <f t="shared" si="80"/>
        <v>3</v>
      </c>
      <c r="J76" s="281">
        <f t="shared" si="98"/>
        <v>3</v>
      </c>
      <c r="K76" s="226">
        <f>'ROLLING 12'!G72</f>
        <v>67.887004035136471</v>
      </c>
      <c r="L76" s="192">
        <f>'ROLLING 12'!AL72</f>
        <v>30</v>
      </c>
      <c r="M76" s="133">
        <f t="shared" si="99"/>
        <v>83.333333333333329</v>
      </c>
      <c r="N76" s="194">
        <f>'ROLLING 12'!AM72</f>
        <v>22</v>
      </c>
      <c r="O76" s="77">
        <f t="shared" si="100"/>
        <v>59.45945945945946</v>
      </c>
      <c r="P76" s="192">
        <f>'ROLLING 12'!AN72</f>
        <v>28</v>
      </c>
      <c r="Q76" s="133">
        <f t="shared" si="101"/>
        <v>71.794871794871796</v>
      </c>
      <c r="R76" s="194">
        <f>'ROLLING 12'!AO72</f>
        <v>0</v>
      </c>
      <c r="S76" s="77">
        <f t="shared" si="93"/>
        <v>0</v>
      </c>
      <c r="T76" s="192">
        <f>'ROLLING 12'!AP72</f>
        <v>0</v>
      </c>
      <c r="U76" s="133">
        <f t="shared" si="94"/>
        <v>0</v>
      </c>
      <c r="V76" s="192">
        <f>'ROLLING 12'!AQ72</f>
        <v>0</v>
      </c>
      <c r="W76" s="133">
        <f t="shared" si="95"/>
        <v>0</v>
      </c>
      <c r="X76" s="194">
        <f>'ROLLING 12'!AR72</f>
        <v>0</v>
      </c>
      <c r="Y76" s="78">
        <f t="shared" si="102"/>
        <v>0</v>
      </c>
      <c r="Z76" s="134"/>
      <c r="AA76" s="133">
        <f t="shared" si="103"/>
        <v>0</v>
      </c>
      <c r="AC76" s="339"/>
      <c r="AD76" s="328">
        <f t="shared" si="81"/>
        <v>0</v>
      </c>
      <c r="AE76" s="328">
        <f t="shared" si="23"/>
        <v>0</v>
      </c>
      <c r="AF76" s="329">
        <f t="shared" si="82"/>
        <v>0</v>
      </c>
      <c r="AG76" s="375">
        <f t="shared" si="83"/>
        <v>0</v>
      </c>
      <c r="AH76" s="336">
        <f t="shared" si="84"/>
        <v>83.333333333333329</v>
      </c>
      <c r="AI76" s="336">
        <f t="shared" si="85"/>
        <v>59.45945945945946</v>
      </c>
      <c r="AJ76" s="336">
        <f t="shared" si="86"/>
        <v>71.794871794871796</v>
      </c>
      <c r="AK76" s="336">
        <f t="shared" si="87"/>
        <v>0</v>
      </c>
      <c r="AL76" s="336">
        <f t="shared" si="88"/>
        <v>0</v>
      </c>
      <c r="AM76" s="336">
        <f t="shared" si="89"/>
        <v>0</v>
      </c>
      <c r="AN76" s="336">
        <f t="shared" si="90"/>
        <v>0</v>
      </c>
      <c r="AO76" s="336">
        <f t="shared" si="91"/>
        <v>0</v>
      </c>
      <c r="AP76" s="329">
        <f t="shared" si="62"/>
        <v>3</v>
      </c>
      <c r="AQ76" s="338">
        <f t="shared" si="63"/>
        <v>71.52922152922153</v>
      </c>
      <c r="AR76" s="339"/>
      <c r="AS76" s="265"/>
    </row>
    <row r="77" spans="2:45" ht="20.25" x14ac:dyDescent="0.4">
      <c r="B77" s="241"/>
      <c r="C77" s="241"/>
      <c r="D77" s="242"/>
      <c r="E77" s="245"/>
      <c r="F77" s="450"/>
      <c r="G77" s="277">
        <f t="shared" si="96"/>
        <v>0</v>
      </c>
      <c r="H77" s="275">
        <f t="shared" si="97"/>
        <v>0</v>
      </c>
      <c r="I77" s="276">
        <f t="shared" si="80"/>
        <v>0</v>
      </c>
      <c r="J77" s="281">
        <f t="shared" si="98"/>
        <v>0</v>
      </c>
      <c r="K77" s="226">
        <f>'ROLLING 12'!G73</f>
        <v>0</v>
      </c>
      <c r="L77" s="192">
        <f>'ROLLING 12'!AL73</f>
        <v>0</v>
      </c>
      <c r="M77" s="133">
        <f t="shared" si="99"/>
        <v>0</v>
      </c>
      <c r="N77" s="194">
        <f>'ROLLING 12'!AM73</f>
        <v>0</v>
      </c>
      <c r="O77" s="77">
        <f t="shared" si="100"/>
        <v>0</v>
      </c>
      <c r="P77" s="192">
        <f>'ROLLING 12'!AN73</f>
        <v>0</v>
      </c>
      <c r="Q77" s="133">
        <f t="shared" si="101"/>
        <v>0</v>
      </c>
      <c r="R77" s="194">
        <f>'ROLLING 12'!AO73</f>
        <v>0</v>
      </c>
      <c r="S77" s="77">
        <f t="shared" si="93"/>
        <v>0</v>
      </c>
      <c r="T77" s="192">
        <f>'ROLLING 12'!AP73</f>
        <v>0</v>
      </c>
      <c r="U77" s="133">
        <f t="shared" si="94"/>
        <v>0</v>
      </c>
      <c r="V77" s="192">
        <f>'ROLLING 12'!AQ73</f>
        <v>0</v>
      </c>
      <c r="W77" s="133">
        <f t="shared" si="95"/>
        <v>0</v>
      </c>
      <c r="X77" s="194">
        <f>'ROLLING 12'!AR73</f>
        <v>0</v>
      </c>
      <c r="Y77" s="78">
        <f t="shared" si="102"/>
        <v>0</v>
      </c>
      <c r="Z77" s="134"/>
      <c r="AA77" s="133">
        <f t="shared" si="103"/>
        <v>0</v>
      </c>
      <c r="AC77" s="339"/>
      <c r="AD77" s="328">
        <f t="shared" si="81"/>
        <v>0</v>
      </c>
      <c r="AE77" s="328">
        <f t="shared" ref="AE77:AE119" si="104">C77</f>
        <v>0</v>
      </c>
      <c r="AF77" s="329">
        <f t="shared" si="82"/>
        <v>0</v>
      </c>
      <c r="AG77" s="375">
        <f t="shared" si="83"/>
        <v>0</v>
      </c>
      <c r="AH77" s="336">
        <f t="shared" si="84"/>
        <v>0</v>
      </c>
      <c r="AI77" s="336">
        <f t="shared" si="85"/>
        <v>0</v>
      </c>
      <c r="AJ77" s="336">
        <f t="shared" si="86"/>
        <v>0</v>
      </c>
      <c r="AK77" s="336">
        <f t="shared" si="87"/>
        <v>0</v>
      </c>
      <c r="AL77" s="336">
        <f t="shared" si="88"/>
        <v>0</v>
      </c>
      <c r="AM77" s="336">
        <f t="shared" si="89"/>
        <v>0</v>
      </c>
      <c r="AN77" s="336">
        <f t="shared" si="90"/>
        <v>0</v>
      </c>
      <c r="AO77" s="336">
        <f t="shared" si="91"/>
        <v>0</v>
      </c>
      <c r="AP77" s="329">
        <f t="shared" si="62"/>
        <v>0</v>
      </c>
      <c r="AQ77" s="338">
        <f t="shared" si="63"/>
        <v>0</v>
      </c>
      <c r="AR77" s="339"/>
      <c r="AS77" s="265"/>
    </row>
    <row r="78" spans="2:45" ht="20.25" x14ac:dyDescent="0.4">
      <c r="B78" s="241"/>
      <c r="C78" s="241"/>
      <c r="D78" s="242"/>
      <c r="E78" s="245"/>
      <c r="F78" s="450">
        <f t="shared" si="92"/>
        <v>0</v>
      </c>
      <c r="G78" s="277">
        <f t="shared" si="96"/>
        <v>0</v>
      </c>
      <c r="H78" s="275">
        <f t="shared" si="97"/>
        <v>0</v>
      </c>
      <c r="I78" s="276">
        <f t="shared" si="80"/>
        <v>0</v>
      </c>
      <c r="J78" s="281">
        <f t="shared" si="98"/>
        <v>0</v>
      </c>
      <c r="K78" s="226">
        <f>'ROLLING 12'!G74</f>
        <v>0</v>
      </c>
      <c r="L78" s="192">
        <f>'ROLLING 12'!AL74</f>
        <v>0</v>
      </c>
      <c r="M78" s="133">
        <f t="shared" si="99"/>
        <v>0</v>
      </c>
      <c r="N78" s="194">
        <f>'ROLLING 12'!AM74</f>
        <v>0</v>
      </c>
      <c r="O78" s="77">
        <f t="shared" si="100"/>
        <v>0</v>
      </c>
      <c r="P78" s="192">
        <f>'ROLLING 12'!AN74</f>
        <v>0</v>
      </c>
      <c r="Q78" s="133">
        <f t="shared" si="101"/>
        <v>0</v>
      </c>
      <c r="R78" s="194">
        <f>'ROLLING 12'!AO74</f>
        <v>0</v>
      </c>
      <c r="S78" s="77">
        <f t="shared" si="93"/>
        <v>0</v>
      </c>
      <c r="T78" s="192">
        <f>'ROLLING 12'!AP74</f>
        <v>0</v>
      </c>
      <c r="U78" s="133">
        <f t="shared" si="94"/>
        <v>0</v>
      </c>
      <c r="V78" s="192">
        <f>'ROLLING 12'!AQ74</f>
        <v>0</v>
      </c>
      <c r="W78" s="133">
        <f t="shared" si="95"/>
        <v>0</v>
      </c>
      <c r="X78" s="194">
        <f>'ROLLING 12'!AR74</f>
        <v>0</v>
      </c>
      <c r="Y78" s="78">
        <f t="shared" si="102"/>
        <v>0</v>
      </c>
      <c r="Z78" s="134"/>
      <c r="AA78" s="133">
        <f t="shared" si="103"/>
        <v>0</v>
      </c>
      <c r="AC78" s="339"/>
      <c r="AD78" s="328">
        <f t="shared" si="81"/>
        <v>0</v>
      </c>
      <c r="AE78" s="328">
        <f t="shared" si="104"/>
        <v>0</v>
      </c>
      <c r="AF78" s="329">
        <f t="shared" si="82"/>
        <v>0</v>
      </c>
      <c r="AG78" s="375">
        <f t="shared" si="83"/>
        <v>0</v>
      </c>
      <c r="AH78" s="336">
        <f t="shared" si="84"/>
        <v>0</v>
      </c>
      <c r="AI78" s="336">
        <f t="shared" si="85"/>
        <v>0</v>
      </c>
      <c r="AJ78" s="336">
        <f t="shared" si="86"/>
        <v>0</v>
      </c>
      <c r="AK78" s="336">
        <f t="shared" si="87"/>
        <v>0</v>
      </c>
      <c r="AL78" s="336">
        <f t="shared" si="88"/>
        <v>0</v>
      </c>
      <c r="AM78" s="336">
        <f t="shared" si="89"/>
        <v>0</v>
      </c>
      <c r="AN78" s="336">
        <f t="shared" si="90"/>
        <v>0</v>
      </c>
      <c r="AO78" s="336">
        <f t="shared" si="91"/>
        <v>0</v>
      </c>
      <c r="AP78" s="329">
        <f t="shared" si="62"/>
        <v>0</v>
      </c>
      <c r="AQ78" s="338">
        <f t="shared" si="63"/>
        <v>0</v>
      </c>
      <c r="AR78" s="339"/>
      <c r="AS78" s="265"/>
    </row>
    <row r="79" spans="2:45" ht="20.25" x14ac:dyDescent="0.4">
      <c r="B79" s="241"/>
      <c r="C79" s="241"/>
      <c r="D79" s="242"/>
      <c r="E79" s="245"/>
      <c r="F79" s="450">
        <f t="shared" si="92"/>
        <v>0</v>
      </c>
      <c r="G79" s="277"/>
      <c r="H79" s="275"/>
      <c r="I79" s="276"/>
      <c r="J79" s="281"/>
      <c r="K79" s="226">
        <f>'ROLLING 12'!G75</f>
        <v>0</v>
      </c>
      <c r="L79" s="192"/>
      <c r="M79" s="133">
        <f t="shared" si="99"/>
        <v>0</v>
      </c>
      <c r="N79" s="194"/>
      <c r="O79" s="77">
        <f t="shared" si="100"/>
        <v>0</v>
      </c>
      <c r="P79" s="192">
        <f>'ROLLING 12'!AN75</f>
        <v>0</v>
      </c>
      <c r="Q79" s="133">
        <f t="shared" si="101"/>
        <v>0</v>
      </c>
      <c r="R79" s="194">
        <f>'ROLLING 12'!AO75</f>
        <v>0</v>
      </c>
      <c r="S79" s="77">
        <f t="shared" si="93"/>
        <v>0</v>
      </c>
      <c r="T79" s="192">
        <f>'ROLLING 12'!AP75</f>
        <v>0</v>
      </c>
      <c r="U79" s="133">
        <f t="shared" si="94"/>
        <v>0</v>
      </c>
      <c r="V79" s="192">
        <f>'ROLLING 12'!AQ75</f>
        <v>0</v>
      </c>
      <c r="W79" s="133">
        <f t="shared" si="95"/>
        <v>0</v>
      </c>
      <c r="X79" s="194">
        <f>'ROLLING 12'!AR75</f>
        <v>0</v>
      </c>
      <c r="Y79" s="78">
        <f t="shared" si="102"/>
        <v>0</v>
      </c>
      <c r="Z79" s="134"/>
      <c r="AA79" s="133">
        <f t="shared" si="103"/>
        <v>0</v>
      </c>
      <c r="AC79" s="339"/>
      <c r="AD79" s="328">
        <f t="shared" si="81"/>
        <v>0</v>
      </c>
      <c r="AE79" s="328">
        <f t="shared" si="104"/>
        <v>0</v>
      </c>
      <c r="AF79" s="329">
        <f t="shared" si="82"/>
        <v>0</v>
      </c>
      <c r="AG79" s="375">
        <f t="shared" si="83"/>
        <v>0</v>
      </c>
      <c r="AH79" s="336">
        <f t="shared" si="84"/>
        <v>0</v>
      </c>
      <c r="AI79" s="336">
        <f t="shared" si="85"/>
        <v>0</v>
      </c>
      <c r="AJ79" s="336">
        <f t="shared" si="86"/>
        <v>0</v>
      </c>
      <c r="AK79" s="336">
        <f t="shared" si="87"/>
        <v>0</v>
      </c>
      <c r="AL79" s="336">
        <f t="shared" si="88"/>
        <v>0</v>
      </c>
      <c r="AM79" s="336">
        <f t="shared" si="89"/>
        <v>0</v>
      </c>
      <c r="AN79" s="336">
        <f t="shared" si="90"/>
        <v>0</v>
      </c>
      <c r="AO79" s="336">
        <f t="shared" si="91"/>
        <v>0</v>
      </c>
      <c r="AP79" s="329">
        <f t="shared" si="62"/>
        <v>0</v>
      </c>
      <c r="AQ79" s="338">
        <f t="shared" si="63"/>
        <v>0</v>
      </c>
      <c r="AR79" s="339"/>
      <c r="AS79" s="265"/>
    </row>
    <row r="80" spans="2:45" ht="20.25" x14ac:dyDescent="0.4">
      <c r="B80" s="241"/>
      <c r="C80" s="241"/>
      <c r="D80" s="242"/>
      <c r="E80" s="245"/>
      <c r="F80" s="374"/>
      <c r="G80" s="277"/>
      <c r="H80" s="275"/>
      <c r="I80" s="276"/>
      <c r="J80" s="281"/>
      <c r="K80" s="226"/>
      <c r="L80" s="192"/>
      <c r="M80" s="133">
        <f t="shared" si="67"/>
        <v>0</v>
      </c>
      <c r="N80" s="194"/>
      <c r="O80" s="77">
        <f t="shared" si="75"/>
        <v>0</v>
      </c>
      <c r="P80" s="192">
        <f>'ROLLING 12'!AN76</f>
        <v>0</v>
      </c>
      <c r="Q80" s="133">
        <f t="shared" si="68"/>
        <v>0</v>
      </c>
      <c r="R80" s="194">
        <f>'ROLLING 12'!AO76</f>
        <v>0</v>
      </c>
      <c r="S80" s="77">
        <f t="shared" si="69"/>
        <v>0</v>
      </c>
      <c r="T80" s="192">
        <f>'ROLLING 12'!AP76</f>
        <v>0</v>
      </c>
      <c r="U80" s="133">
        <f t="shared" si="76"/>
        <v>0</v>
      </c>
      <c r="V80" s="192">
        <f>'ROLLING 12'!AQ76</f>
        <v>0</v>
      </c>
      <c r="W80" s="133">
        <f t="shared" si="71"/>
        <v>0</v>
      </c>
      <c r="X80" s="194">
        <f>'ROLLING 12'!AR75</f>
        <v>0</v>
      </c>
      <c r="Y80" s="78">
        <f t="shared" si="77"/>
        <v>0</v>
      </c>
      <c r="Z80" s="134"/>
      <c r="AA80" s="133">
        <f t="shared" si="78"/>
        <v>0</v>
      </c>
      <c r="AC80" s="339"/>
      <c r="AD80" s="328">
        <f t="shared" si="81"/>
        <v>0</v>
      </c>
      <c r="AE80" s="328">
        <f t="shared" si="104"/>
        <v>0</v>
      </c>
      <c r="AF80" s="329">
        <f t="shared" si="82"/>
        <v>0</v>
      </c>
      <c r="AG80" s="375">
        <f t="shared" si="83"/>
        <v>0</v>
      </c>
      <c r="AH80" s="336">
        <f t="shared" si="84"/>
        <v>0</v>
      </c>
      <c r="AI80" s="336">
        <f t="shared" si="85"/>
        <v>0</v>
      </c>
      <c r="AJ80" s="336">
        <f t="shared" si="86"/>
        <v>0</v>
      </c>
      <c r="AK80" s="336">
        <f t="shared" si="87"/>
        <v>0</v>
      </c>
      <c r="AL80" s="336">
        <f t="shared" si="88"/>
        <v>0</v>
      </c>
      <c r="AM80" s="336">
        <f t="shared" si="89"/>
        <v>0</v>
      </c>
      <c r="AN80" s="336">
        <f t="shared" si="90"/>
        <v>0</v>
      </c>
      <c r="AO80" s="336">
        <f t="shared" si="91"/>
        <v>0</v>
      </c>
      <c r="AP80" s="329">
        <f t="shared" si="62"/>
        <v>0</v>
      </c>
      <c r="AQ80" s="338">
        <f t="shared" si="63"/>
        <v>0</v>
      </c>
      <c r="AR80" s="339"/>
      <c r="AS80" s="265"/>
    </row>
    <row r="81" spans="2:45" ht="20.25" x14ac:dyDescent="0.4">
      <c r="B81" s="201"/>
      <c r="C81" s="201"/>
      <c r="D81" s="207"/>
      <c r="E81" s="243"/>
      <c r="F81" s="374"/>
      <c r="G81" s="277"/>
      <c r="H81" s="275"/>
      <c r="I81" s="276"/>
      <c r="J81" s="281"/>
      <c r="K81" s="227"/>
      <c r="L81" s="192"/>
      <c r="M81" s="133">
        <f t="shared" si="67"/>
        <v>0</v>
      </c>
      <c r="N81" s="194"/>
      <c r="O81" s="77">
        <f t="shared" si="75"/>
        <v>0</v>
      </c>
      <c r="P81" s="192"/>
      <c r="Q81" s="133">
        <f t="shared" si="68"/>
        <v>0</v>
      </c>
      <c r="R81" s="194"/>
      <c r="S81" s="77">
        <f t="shared" si="69"/>
        <v>0</v>
      </c>
      <c r="T81" s="192"/>
      <c r="U81" s="133">
        <f t="shared" si="76"/>
        <v>0</v>
      </c>
      <c r="V81" s="192">
        <f>'ROLLING 12'!AQ77</f>
        <v>0</v>
      </c>
      <c r="W81" s="133">
        <f t="shared" si="71"/>
        <v>0</v>
      </c>
      <c r="X81" s="194">
        <f>'ROLLING 12'!AR76</f>
        <v>0</v>
      </c>
      <c r="Y81" s="78">
        <f t="shared" si="77"/>
        <v>0</v>
      </c>
      <c r="Z81" s="134"/>
      <c r="AA81" s="133">
        <f t="shared" si="78"/>
        <v>0</v>
      </c>
      <c r="AC81" s="339"/>
      <c r="AD81" s="328">
        <f t="shared" si="81"/>
        <v>0</v>
      </c>
      <c r="AE81" s="328">
        <f t="shared" si="104"/>
        <v>0</v>
      </c>
      <c r="AF81" s="329">
        <f t="shared" si="82"/>
        <v>0</v>
      </c>
      <c r="AG81" s="375">
        <f t="shared" si="83"/>
        <v>0</v>
      </c>
      <c r="AH81" s="336">
        <f t="shared" si="84"/>
        <v>0</v>
      </c>
      <c r="AI81" s="336">
        <f t="shared" si="85"/>
        <v>0</v>
      </c>
      <c r="AJ81" s="336">
        <f t="shared" si="86"/>
        <v>0</v>
      </c>
      <c r="AK81" s="336">
        <f t="shared" si="87"/>
        <v>0</v>
      </c>
      <c r="AL81" s="336">
        <f t="shared" si="88"/>
        <v>0</v>
      </c>
      <c r="AM81" s="336">
        <f t="shared" si="89"/>
        <v>0</v>
      </c>
      <c r="AN81" s="336">
        <f t="shared" si="90"/>
        <v>0</v>
      </c>
      <c r="AO81" s="336">
        <f t="shared" si="91"/>
        <v>0</v>
      </c>
      <c r="AP81" s="329">
        <f t="shared" si="62"/>
        <v>0</v>
      </c>
      <c r="AQ81" s="338">
        <f t="shared" si="63"/>
        <v>0</v>
      </c>
      <c r="AR81" s="339"/>
      <c r="AS81" s="265"/>
    </row>
    <row r="82" spans="2:45" ht="21" thickBot="1" x14ac:dyDescent="0.45">
      <c r="B82" s="239"/>
      <c r="C82" s="239"/>
      <c r="D82" s="240"/>
      <c r="E82" s="244"/>
      <c r="F82" s="451"/>
      <c r="G82" s="278"/>
      <c r="H82" s="279"/>
      <c r="I82" s="280"/>
      <c r="J82" s="304"/>
      <c r="K82" s="246"/>
      <c r="L82" s="305"/>
      <c r="M82" s="247"/>
      <c r="N82" s="306"/>
      <c r="O82" s="249"/>
      <c r="P82" s="305"/>
      <c r="Q82" s="247"/>
      <c r="R82" s="306"/>
      <c r="S82" s="249"/>
      <c r="T82" s="305"/>
      <c r="U82" s="247"/>
      <c r="V82" s="305"/>
      <c r="W82" s="247"/>
      <c r="X82" s="306">
        <f>'ROLLING 12'!AR77</f>
        <v>0</v>
      </c>
      <c r="Y82" s="250">
        <f t="shared" si="77"/>
        <v>0</v>
      </c>
      <c r="Z82" s="248"/>
      <c r="AA82" s="247">
        <f t="shared" si="78"/>
        <v>0</v>
      </c>
      <c r="AC82" s="339"/>
      <c r="AD82" s="328">
        <f t="shared" si="81"/>
        <v>0</v>
      </c>
      <c r="AE82" s="328">
        <f t="shared" si="104"/>
        <v>0</v>
      </c>
      <c r="AF82" s="329">
        <f t="shared" si="82"/>
        <v>0</v>
      </c>
      <c r="AG82" s="375">
        <f t="shared" si="83"/>
        <v>0</v>
      </c>
      <c r="AH82" s="336">
        <f t="shared" si="84"/>
        <v>0</v>
      </c>
      <c r="AI82" s="336">
        <f t="shared" si="85"/>
        <v>0</v>
      </c>
      <c r="AJ82" s="336">
        <f t="shared" si="86"/>
        <v>0</v>
      </c>
      <c r="AK82" s="336">
        <f t="shared" si="87"/>
        <v>0</v>
      </c>
      <c r="AL82" s="336">
        <f t="shared" si="88"/>
        <v>0</v>
      </c>
      <c r="AM82" s="336">
        <f t="shared" si="89"/>
        <v>0</v>
      </c>
      <c r="AN82" s="336">
        <f t="shared" si="90"/>
        <v>0</v>
      </c>
      <c r="AO82" s="336">
        <f t="shared" si="91"/>
        <v>0</v>
      </c>
      <c r="AP82" s="329">
        <f t="shared" si="62"/>
        <v>0</v>
      </c>
      <c r="AQ82" s="338">
        <f t="shared" si="63"/>
        <v>0</v>
      </c>
      <c r="AR82" s="339"/>
      <c r="AS82" s="265"/>
    </row>
    <row r="83" spans="2:45" ht="27" thickBot="1" x14ac:dyDescent="0.45">
      <c r="B83" s="297"/>
      <c r="C83" s="298" t="s">
        <v>212</v>
      </c>
      <c r="D83" s="299"/>
      <c r="E83" s="300"/>
      <c r="F83" s="463"/>
      <c r="G83" s="287"/>
      <c r="H83" s="288"/>
      <c r="I83" s="289"/>
      <c r="J83" s="454"/>
      <c r="K83" s="291"/>
      <c r="L83" s="292"/>
      <c r="M83" s="293"/>
      <c r="N83" s="292"/>
      <c r="O83" s="293"/>
      <c r="P83" s="292"/>
      <c r="Q83" s="293"/>
      <c r="R83" s="292"/>
      <c r="S83" s="293"/>
      <c r="T83" s="292"/>
      <c r="U83" s="293"/>
      <c r="V83" s="292"/>
      <c r="W83" s="293"/>
      <c r="X83" s="292"/>
      <c r="Y83" s="296"/>
      <c r="Z83" s="294"/>
      <c r="AA83" s="295"/>
      <c r="AC83" s="339"/>
      <c r="AD83" s="328"/>
      <c r="AE83" s="328" t="str">
        <f t="shared" si="104"/>
        <v>C Class + Ungraded</v>
      </c>
      <c r="AF83" s="329"/>
      <c r="AG83" s="328"/>
      <c r="AH83" s="336"/>
      <c r="AI83" s="336"/>
      <c r="AJ83" s="336"/>
      <c r="AK83" s="336"/>
      <c r="AL83" s="336"/>
      <c r="AM83" s="336"/>
      <c r="AN83" s="336"/>
      <c r="AO83" s="336"/>
      <c r="AP83" s="329"/>
      <c r="AQ83" s="338"/>
      <c r="AR83" s="339"/>
      <c r="AS83" s="265"/>
    </row>
    <row r="84" spans="2:45" ht="20.25" x14ac:dyDescent="0.4">
      <c r="B84" s="241" t="str">
        <f>'ROLLING 12'!C80</f>
        <v>BUTLER</v>
      </c>
      <c r="C84" s="241" t="str">
        <f>'ROLLING 12'!D80</f>
        <v>JOHN</v>
      </c>
      <c r="D84" s="242">
        <f>'ROLLING 12'!E80</f>
        <v>51177</v>
      </c>
      <c r="E84" s="245" t="str">
        <f>'ROLLING 12'!F80</f>
        <v>CASTLETON</v>
      </c>
      <c r="F84" s="373"/>
      <c r="G84" s="274">
        <f t="shared" ref="G84" si="105">SUM(M84+O84+Q84+S84+U84+W84+Y84+AA84)</f>
        <v>0</v>
      </c>
      <c r="H84" s="275">
        <f t="shared" ref="H84" si="106">LARGE(AH84:AO84,1)+LARGE(AH84:AO84,2)+LARGE(AH84:AO84,3)+LARGE(AH84:AO84,4)</f>
        <v>0</v>
      </c>
      <c r="I84" s="276">
        <f>IF(H84=0,,RANK(H84,$H$84:$H$104))</f>
        <v>0</v>
      </c>
      <c r="J84" s="281">
        <f t="shared" ref="J84" si="107">COUNTIF(L84:AA84,"&gt;0")/2</f>
        <v>0</v>
      </c>
      <c r="K84" s="226">
        <f>'ROLLING 12'!G80</f>
        <v>45.945945945945951</v>
      </c>
      <c r="L84" s="192">
        <f>'ROLLING 12'!AL80</f>
        <v>0</v>
      </c>
      <c r="M84" s="193">
        <f t="shared" si="67"/>
        <v>0</v>
      </c>
      <c r="N84" s="194">
        <f>'ROLLING 12'!AM80</f>
        <v>0</v>
      </c>
      <c r="O84" s="251">
        <f>AI84</f>
        <v>0</v>
      </c>
      <c r="P84" s="192">
        <f>'ROLLING 12'!AN80</f>
        <v>0</v>
      </c>
      <c r="Q84" s="193">
        <f>AJ84</f>
        <v>0</v>
      </c>
      <c r="R84" s="194">
        <f>'ROLLING 12'!AO79</f>
        <v>0</v>
      </c>
      <c r="S84" s="251">
        <f>AK84</f>
        <v>0</v>
      </c>
      <c r="T84" s="192">
        <f>'ROLLING 12'!AP79</f>
        <v>0</v>
      </c>
      <c r="U84" s="193">
        <f>AL84</f>
        <v>0</v>
      </c>
      <c r="V84" s="192">
        <f>'ROLLING 12'!AQ79</f>
        <v>0</v>
      </c>
      <c r="W84" s="193">
        <f>AM84</f>
        <v>0</v>
      </c>
      <c r="X84" s="194">
        <f>'ROLLING 12'!AR79</f>
        <v>0</v>
      </c>
      <c r="Y84" s="252">
        <f>AN84</f>
        <v>0</v>
      </c>
      <c r="Z84" s="195"/>
      <c r="AA84" s="193"/>
      <c r="AC84" s="339"/>
      <c r="AD84" s="328" t="str">
        <f t="shared" ref="AD84:AD104" si="108">B84</f>
        <v>BUTLER</v>
      </c>
      <c r="AE84" s="328" t="str">
        <f t="shared" si="104"/>
        <v>JOHN</v>
      </c>
      <c r="AF84" s="329">
        <f t="shared" ref="AF84:AF104" si="109">D84</f>
        <v>51177</v>
      </c>
      <c r="AG84" s="328" t="str">
        <f t="shared" ref="AG84:AG104" si="110">E84</f>
        <v>CASTLETON</v>
      </c>
      <c r="AH84" s="336">
        <f t="shared" ref="AH84:AH104" si="111">(L84*100)/$AH$8</f>
        <v>0</v>
      </c>
      <c r="AI84" s="336">
        <f t="shared" ref="AI84:AI104" si="112">(N84*100)/$AI$8</f>
        <v>0</v>
      </c>
      <c r="AJ84" s="336">
        <f t="shared" ref="AJ84:AJ104" si="113">(P84*100)/$AJ$8</f>
        <v>0</v>
      </c>
      <c r="AK84" s="336">
        <f t="shared" ref="AK84:AK104" si="114">(R84*100)/$AK$8</f>
        <v>0</v>
      </c>
      <c r="AL84" s="336">
        <f t="shared" ref="AL84:AL104" si="115">(T84*100)/$AL$8</f>
        <v>0</v>
      </c>
      <c r="AM84" s="336">
        <f t="shared" ref="AM84:AM104" si="116">(V84*100)/$AM$8</f>
        <v>0</v>
      </c>
      <c r="AN84" s="336">
        <f t="shared" ref="AN84:AN104" si="117">(X84*100)/$AN$8</f>
        <v>0</v>
      </c>
      <c r="AO84" s="336">
        <f t="shared" ref="AO84:AO104" si="118">(Z84*100)/$AO$8</f>
        <v>0</v>
      </c>
      <c r="AP84" s="329">
        <f t="shared" si="62"/>
        <v>0</v>
      </c>
      <c r="AQ84" s="338">
        <f t="shared" si="63"/>
        <v>0</v>
      </c>
      <c r="AR84" s="339"/>
      <c r="AS84" s="265"/>
    </row>
    <row r="85" spans="2:45" ht="20.25" x14ac:dyDescent="0.4">
      <c r="B85" s="241" t="str">
        <f>'ROLLING 12'!C81</f>
        <v>CHARMAN</v>
      </c>
      <c r="C85" s="241" t="str">
        <f>'ROLLING 12'!D81</f>
        <v>MICK</v>
      </c>
      <c r="D85" s="242">
        <f>'ROLLING 12'!E81</f>
        <v>51228</v>
      </c>
      <c r="E85" s="245" t="str">
        <f>'ROLLING 12'!F81</f>
        <v>NELSON</v>
      </c>
      <c r="F85" s="450"/>
      <c r="G85" s="274">
        <f t="shared" ref="G85:G99" si="119">SUM(M85+O85+Q85+S85+U85+W85+Y85+AA85)</f>
        <v>59.45945945945946</v>
      </c>
      <c r="H85" s="275">
        <f t="shared" ref="H85:H100" si="120">LARGE(AH85:AO85,1)+LARGE(AH85:AO85,2)+LARGE(AH85:AO85,3)+LARGE(AH85:AO85,4)</f>
        <v>59.45945945945946</v>
      </c>
      <c r="I85" s="276">
        <f t="shared" ref="I85:I104" si="121">IF(H85=0,,RANK(H85,$H$84:$H$104))</f>
        <v>4</v>
      </c>
      <c r="J85" s="281">
        <f t="shared" ref="J85:J99" si="122">COUNTIF(L85:AA85,"&gt;0")/2</f>
        <v>1</v>
      </c>
      <c r="K85" s="226">
        <f>'ROLLING 12'!G81</f>
        <v>59.45945945945946</v>
      </c>
      <c r="L85" s="192">
        <f>'ROLLING 12'!AL81</f>
        <v>0</v>
      </c>
      <c r="M85" s="133">
        <f t="shared" si="67"/>
        <v>0</v>
      </c>
      <c r="N85" s="194">
        <f>'ROLLING 12'!AM81</f>
        <v>22</v>
      </c>
      <c r="O85" s="251">
        <f t="shared" ref="O85:O99" si="123">AI85</f>
        <v>59.45945945945946</v>
      </c>
      <c r="P85" s="192">
        <f>'ROLLING 12'!AN81</f>
        <v>0</v>
      </c>
      <c r="Q85" s="193">
        <f t="shared" ref="Q85:Q94" si="124">AJ85</f>
        <v>0</v>
      </c>
      <c r="R85" s="194">
        <f>'ROLLING 12'!AO80</f>
        <v>0</v>
      </c>
      <c r="S85" s="251">
        <f t="shared" ref="S85:S99" si="125">AK85</f>
        <v>0</v>
      </c>
      <c r="T85" s="192">
        <f>'ROLLING 12'!AP80</f>
        <v>0</v>
      </c>
      <c r="U85" s="193">
        <f t="shared" ref="U85:U99" si="126">AL85</f>
        <v>0</v>
      </c>
      <c r="V85" s="192">
        <f>'ROLLING 12'!AQ80</f>
        <v>0</v>
      </c>
      <c r="W85" s="193">
        <f t="shared" ref="W85:W99" si="127">AM85</f>
        <v>0</v>
      </c>
      <c r="X85" s="194">
        <f>'ROLLING 12'!AR80</f>
        <v>0</v>
      </c>
      <c r="Y85" s="252">
        <f t="shared" ref="Y85:Y99" si="128">AN85</f>
        <v>0</v>
      </c>
      <c r="Z85" s="134"/>
      <c r="AA85" s="133"/>
      <c r="AC85" s="339"/>
      <c r="AD85" s="328" t="str">
        <f t="shared" si="108"/>
        <v>CHARMAN</v>
      </c>
      <c r="AE85" s="328" t="str">
        <f t="shared" si="104"/>
        <v>MICK</v>
      </c>
      <c r="AF85" s="329">
        <f t="shared" si="109"/>
        <v>51228</v>
      </c>
      <c r="AG85" s="328" t="str">
        <f t="shared" si="110"/>
        <v>NELSON</v>
      </c>
      <c r="AH85" s="336">
        <f t="shared" si="111"/>
        <v>0</v>
      </c>
      <c r="AI85" s="336">
        <f t="shared" si="112"/>
        <v>59.45945945945946</v>
      </c>
      <c r="AJ85" s="336">
        <f t="shared" si="113"/>
        <v>0</v>
      </c>
      <c r="AK85" s="336">
        <f t="shared" si="114"/>
        <v>0</v>
      </c>
      <c r="AL85" s="336">
        <f t="shared" si="115"/>
        <v>0</v>
      </c>
      <c r="AM85" s="336">
        <f t="shared" si="116"/>
        <v>0</v>
      </c>
      <c r="AN85" s="336">
        <f t="shared" si="117"/>
        <v>0</v>
      </c>
      <c r="AO85" s="336">
        <f t="shared" si="118"/>
        <v>0</v>
      </c>
      <c r="AP85" s="329">
        <f t="shared" si="62"/>
        <v>1</v>
      </c>
      <c r="AQ85" s="338">
        <f t="shared" si="63"/>
        <v>59.45945945945946</v>
      </c>
      <c r="AR85" s="339"/>
      <c r="AS85" s="265"/>
    </row>
    <row r="86" spans="2:45" ht="20.25" x14ac:dyDescent="0.4">
      <c r="B86" s="241" t="str">
        <f>'ROLLING 12'!C82</f>
        <v>COOPER</v>
      </c>
      <c r="C86" s="241" t="str">
        <f>'ROLLING 12'!D82</f>
        <v>JAC</v>
      </c>
      <c r="D86" s="242">
        <f>'ROLLING 12'!E82</f>
        <v>51091</v>
      </c>
      <c r="E86" s="245" t="str">
        <f>'ROLLING 12'!F82</f>
        <v>NELSON</v>
      </c>
      <c r="F86" s="450"/>
      <c r="G86" s="274">
        <f t="shared" si="119"/>
        <v>0</v>
      </c>
      <c r="H86" s="275">
        <f t="shared" si="120"/>
        <v>0</v>
      </c>
      <c r="I86" s="276">
        <f t="shared" si="121"/>
        <v>0</v>
      </c>
      <c r="J86" s="281">
        <f t="shared" si="122"/>
        <v>0</v>
      </c>
      <c r="K86" s="226">
        <f>'ROLLING 12'!G82</f>
        <v>38.235294117647058</v>
      </c>
      <c r="L86" s="192">
        <f>'ROLLING 12'!AL82</f>
        <v>0</v>
      </c>
      <c r="M86" s="133">
        <f t="shared" si="67"/>
        <v>0</v>
      </c>
      <c r="N86" s="194">
        <f>'ROLLING 12'!AM82</f>
        <v>0</v>
      </c>
      <c r="O86" s="251">
        <f t="shared" si="123"/>
        <v>0</v>
      </c>
      <c r="P86" s="192">
        <f>'ROLLING 12'!AN82</f>
        <v>0</v>
      </c>
      <c r="Q86" s="193">
        <f t="shared" si="124"/>
        <v>0</v>
      </c>
      <c r="R86" s="194">
        <f>'ROLLING 12'!AO81</f>
        <v>0</v>
      </c>
      <c r="S86" s="251">
        <f t="shared" si="125"/>
        <v>0</v>
      </c>
      <c r="T86" s="192">
        <f>'ROLLING 12'!AP81</f>
        <v>0</v>
      </c>
      <c r="U86" s="193">
        <f t="shared" si="126"/>
        <v>0</v>
      </c>
      <c r="V86" s="192">
        <f>'ROLLING 12'!AQ81</f>
        <v>0</v>
      </c>
      <c r="W86" s="193">
        <f t="shared" si="127"/>
        <v>0</v>
      </c>
      <c r="X86" s="194">
        <f>'ROLLING 12'!AR81</f>
        <v>0</v>
      </c>
      <c r="Y86" s="252">
        <f t="shared" si="128"/>
        <v>0</v>
      </c>
      <c r="Z86" s="134"/>
      <c r="AA86" s="133"/>
      <c r="AC86" s="339"/>
      <c r="AD86" s="328" t="str">
        <f t="shared" si="108"/>
        <v>COOPER</v>
      </c>
      <c r="AE86" s="328" t="str">
        <f t="shared" si="104"/>
        <v>JAC</v>
      </c>
      <c r="AF86" s="329">
        <f t="shared" si="109"/>
        <v>51091</v>
      </c>
      <c r="AG86" s="328" t="str">
        <f t="shared" si="110"/>
        <v>NELSON</v>
      </c>
      <c r="AH86" s="336">
        <f t="shared" si="111"/>
        <v>0</v>
      </c>
      <c r="AI86" s="336">
        <f t="shared" si="112"/>
        <v>0</v>
      </c>
      <c r="AJ86" s="336">
        <f t="shared" si="113"/>
        <v>0</v>
      </c>
      <c r="AK86" s="336">
        <f t="shared" si="114"/>
        <v>0</v>
      </c>
      <c r="AL86" s="336">
        <f t="shared" si="115"/>
        <v>0</v>
      </c>
      <c r="AM86" s="336">
        <f t="shared" si="116"/>
        <v>0</v>
      </c>
      <c r="AN86" s="336">
        <f t="shared" si="117"/>
        <v>0</v>
      </c>
      <c r="AO86" s="336">
        <f t="shared" si="118"/>
        <v>0</v>
      </c>
      <c r="AP86" s="329">
        <f t="shared" si="62"/>
        <v>0</v>
      </c>
      <c r="AQ86" s="338">
        <f t="shared" si="63"/>
        <v>0</v>
      </c>
      <c r="AR86" s="339"/>
      <c r="AS86" s="265"/>
    </row>
    <row r="87" spans="2:45" ht="20.25" x14ac:dyDescent="0.4">
      <c r="B87" s="241" t="str">
        <f>'ROLLING 12'!C83</f>
        <v>DAVIES</v>
      </c>
      <c r="C87" s="241" t="str">
        <f>'ROLLING 12'!D83</f>
        <v>RHUN</v>
      </c>
      <c r="D87" s="242" t="str">
        <f>'ROLLING 12'!E83</f>
        <v>?</v>
      </c>
      <c r="E87" s="245" t="str">
        <f>'ROLLING 12'!F83</f>
        <v>?</v>
      </c>
      <c r="F87" s="450"/>
      <c r="G87" s="274">
        <f t="shared" si="119"/>
        <v>0</v>
      </c>
      <c r="H87" s="275">
        <f t="shared" si="120"/>
        <v>0</v>
      </c>
      <c r="I87" s="276">
        <f t="shared" si="121"/>
        <v>0</v>
      </c>
      <c r="J87" s="281">
        <f t="shared" si="122"/>
        <v>0</v>
      </c>
      <c r="K87" s="226">
        <f>'ROLLING 12'!G83</f>
        <v>48.648648648648653</v>
      </c>
      <c r="L87" s="192">
        <f>'ROLLING 12'!AL83</f>
        <v>0</v>
      </c>
      <c r="M87" s="133">
        <f t="shared" si="67"/>
        <v>0</v>
      </c>
      <c r="N87" s="194">
        <f>'ROLLING 12'!AM83</f>
        <v>0</v>
      </c>
      <c r="O87" s="251">
        <f t="shared" si="123"/>
        <v>0</v>
      </c>
      <c r="P87" s="192">
        <f>'ROLLING 12'!AN83</f>
        <v>0</v>
      </c>
      <c r="Q87" s="193">
        <f t="shared" si="124"/>
        <v>0</v>
      </c>
      <c r="R87" s="194">
        <f>'ROLLING 12'!AO82</f>
        <v>0</v>
      </c>
      <c r="S87" s="251">
        <f t="shared" si="125"/>
        <v>0</v>
      </c>
      <c r="T87" s="192">
        <f>'ROLLING 12'!AP82</f>
        <v>0</v>
      </c>
      <c r="U87" s="193">
        <f t="shared" si="126"/>
        <v>0</v>
      </c>
      <c r="V87" s="192">
        <f>'ROLLING 12'!AQ82</f>
        <v>0</v>
      </c>
      <c r="W87" s="193">
        <f t="shared" si="127"/>
        <v>0</v>
      </c>
      <c r="X87" s="194">
        <f>'ROLLING 12'!AR82</f>
        <v>0</v>
      </c>
      <c r="Y87" s="252">
        <f t="shared" si="128"/>
        <v>0</v>
      </c>
      <c r="Z87" s="134"/>
      <c r="AA87" s="133"/>
      <c r="AC87" s="339"/>
      <c r="AD87" s="328" t="str">
        <f t="shared" si="108"/>
        <v>DAVIES</v>
      </c>
      <c r="AE87" s="328" t="str">
        <f t="shared" si="104"/>
        <v>RHUN</v>
      </c>
      <c r="AF87" s="329" t="str">
        <f t="shared" si="109"/>
        <v>?</v>
      </c>
      <c r="AG87" s="328" t="str">
        <f t="shared" si="110"/>
        <v>?</v>
      </c>
      <c r="AH87" s="336">
        <f t="shared" si="111"/>
        <v>0</v>
      </c>
      <c r="AI87" s="336">
        <f t="shared" si="112"/>
        <v>0</v>
      </c>
      <c r="AJ87" s="336">
        <f t="shared" si="113"/>
        <v>0</v>
      </c>
      <c r="AK87" s="336">
        <f t="shared" si="114"/>
        <v>0</v>
      </c>
      <c r="AL87" s="336">
        <f t="shared" si="115"/>
        <v>0</v>
      </c>
      <c r="AM87" s="336">
        <f t="shared" si="116"/>
        <v>0</v>
      </c>
      <c r="AN87" s="336">
        <f t="shared" si="117"/>
        <v>0</v>
      </c>
      <c r="AO87" s="336">
        <f t="shared" si="118"/>
        <v>0</v>
      </c>
      <c r="AP87" s="329">
        <f t="shared" si="62"/>
        <v>0</v>
      </c>
      <c r="AQ87" s="338">
        <f t="shared" si="63"/>
        <v>0</v>
      </c>
      <c r="AR87" s="339"/>
      <c r="AS87" s="265"/>
    </row>
    <row r="88" spans="2:45" ht="20.25" x14ac:dyDescent="0.4">
      <c r="B88" s="241" t="str">
        <f>'ROLLING 12'!C84</f>
        <v>DAVIS</v>
      </c>
      <c r="C88" s="241" t="str">
        <f>'ROLLING 12'!D84</f>
        <v>SION</v>
      </c>
      <c r="D88" s="242">
        <f>'ROLLING 12'!E84</f>
        <v>0</v>
      </c>
      <c r="E88" s="245" t="str">
        <f>'ROLLING 12'!F84</f>
        <v>CASTLETON</v>
      </c>
      <c r="F88" s="450"/>
      <c r="G88" s="274">
        <f t="shared" si="119"/>
        <v>0</v>
      </c>
      <c r="H88" s="275">
        <f t="shared" si="120"/>
        <v>0</v>
      </c>
      <c r="I88" s="276">
        <f t="shared" si="121"/>
        <v>0</v>
      </c>
      <c r="J88" s="281">
        <f t="shared" si="122"/>
        <v>0</v>
      </c>
      <c r="K88" s="226">
        <f>'ROLLING 12'!G84</f>
        <v>15.384615384615385</v>
      </c>
      <c r="L88" s="192">
        <f>'ROLLING 12'!AL84</f>
        <v>0</v>
      </c>
      <c r="M88" s="133">
        <f t="shared" si="67"/>
        <v>0</v>
      </c>
      <c r="N88" s="194">
        <f>'ROLLING 12'!AM84</f>
        <v>0</v>
      </c>
      <c r="O88" s="251">
        <f t="shared" si="123"/>
        <v>0</v>
      </c>
      <c r="P88" s="192">
        <f>'ROLLING 12'!AN84</f>
        <v>0</v>
      </c>
      <c r="Q88" s="193">
        <f t="shared" si="124"/>
        <v>0</v>
      </c>
      <c r="R88" s="194">
        <f>'ROLLING 12'!AO83</f>
        <v>0</v>
      </c>
      <c r="S88" s="251">
        <f t="shared" si="125"/>
        <v>0</v>
      </c>
      <c r="T88" s="192">
        <f>'ROLLING 12'!AP83</f>
        <v>0</v>
      </c>
      <c r="U88" s="193">
        <f t="shared" si="126"/>
        <v>0</v>
      </c>
      <c r="V88" s="192">
        <f>'ROLLING 12'!AQ83</f>
        <v>0</v>
      </c>
      <c r="W88" s="193">
        <f t="shared" si="127"/>
        <v>0</v>
      </c>
      <c r="X88" s="194">
        <f>'ROLLING 12'!AR83</f>
        <v>0</v>
      </c>
      <c r="Y88" s="252">
        <f t="shared" si="128"/>
        <v>0</v>
      </c>
      <c r="Z88" s="134"/>
      <c r="AA88" s="133">
        <f t="shared" si="78"/>
        <v>0</v>
      </c>
      <c r="AC88" s="339"/>
      <c r="AD88" s="328" t="str">
        <f t="shared" si="108"/>
        <v>DAVIS</v>
      </c>
      <c r="AE88" s="328" t="str">
        <f t="shared" si="104"/>
        <v>SION</v>
      </c>
      <c r="AF88" s="329">
        <f t="shared" si="109"/>
        <v>0</v>
      </c>
      <c r="AG88" s="328" t="str">
        <f t="shared" si="110"/>
        <v>CASTLETON</v>
      </c>
      <c r="AH88" s="336">
        <f t="shared" si="111"/>
        <v>0</v>
      </c>
      <c r="AI88" s="336">
        <f t="shared" si="112"/>
        <v>0</v>
      </c>
      <c r="AJ88" s="336">
        <f t="shared" si="113"/>
        <v>0</v>
      </c>
      <c r="AK88" s="336">
        <f t="shared" si="114"/>
        <v>0</v>
      </c>
      <c r="AL88" s="336">
        <f t="shared" si="115"/>
        <v>0</v>
      </c>
      <c r="AM88" s="336">
        <f t="shared" si="116"/>
        <v>0</v>
      </c>
      <c r="AN88" s="336">
        <f t="shared" si="117"/>
        <v>0</v>
      </c>
      <c r="AO88" s="336">
        <f t="shared" si="118"/>
        <v>0</v>
      </c>
      <c r="AP88" s="329">
        <f t="shared" si="62"/>
        <v>0</v>
      </c>
      <c r="AQ88" s="338">
        <f t="shared" si="63"/>
        <v>0</v>
      </c>
      <c r="AR88" s="339"/>
      <c r="AS88" s="265"/>
    </row>
    <row r="89" spans="2:45" ht="20.25" x14ac:dyDescent="0.4">
      <c r="B89" s="241" t="str">
        <f>'ROLLING 12'!C85</f>
        <v>DODD</v>
      </c>
      <c r="C89" s="241" t="str">
        <f>'ROLLING 12'!D85</f>
        <v>STUART</v>
      </c>
      <c r="D89" s="242">
        <f>'ROLLING 12'!E85</f>
        <v>21887</v>
      </c>
      <c r="E89" s="245" t="str">
        <f>'ROLLING 12'!F85</f>
        <v>MFTA</v>
      </c>
      <c r="F89" s="450"/>
      <c r="G89" s="274">
        <f t="shared" si="119"/>
        <v>0</v>
      </c>
      <c r="H89" s="275">
        <f t="shared" si="120"/>
        <v>0</v>
      </c>
      <c r="I89" s="276">
        <f t="shared" si="121"/>
        <v>0</v>
      </c>
      <c r="J89" s="281">
        <f t="shared" si="122"/>
        <v>0</v>
      </c>
      <c r="K89" s="226">
        <f>'ROLLING 12'!G85</f>
        <v>79.411764705882348</v>
      </c>
      <c r="L89" s="192">
        <f>'ROLLING 12'!AL85</f>
        <v>0</v>
      </c>
      <c r="M89" s="133">
        <f t="shared" si="67"/>
        <v>0</v>
      </c>
      <c r="N89" s="194">
        <f>'ROLLING 12'!AM85</f>
        <v>0</v>
      </c>
      <c r="O89" s="251">
        <f t="shared" si="123"/>
        <v>0</v>
      </c>
      <c r="P89" s="192">
        <f>'ROLLING 12'!AN85</f>
        <v>0</v>
      </c>
      <c r="Q89" s="193">
        <f t="shared" si="124"/>
        <v>0</v>
      </c>
      <c r="R89" s="194">
        <f>'ROLLING 12'!AO84</f>
        <v>0</v>
      </c>
      <c r="S89" s="251">
        <f t="shared" si="125"/>
        <v>0</v>
      </c>
      <c r="T89" s="192">
        <f>'ROLLING 12'!AP84</f>
        <v>0</v>
      </c>
      <c r="U89" s="193">
        <f t="shared" si="126"/>
        <v>0</v>
      </c>
      <c r="V89" s="192">
        <f>'ROLLING 12'!AQ84</f>
        <v>0</v>
      </c>
      <c r="W89" s="193">
        <f t="shared" si="127"/>
        <v>0</v>
      </c>
      <c r="X89" s="194">
        <f>'ROLLING 12'!AR84</f>
        <v>0</v>
      </c>
      <c r="Y89" s="252">
        <f t="shared" si="128"/>
        <v>0</v>
      </c>
      <c r="Z89" s="134"/>
      <c r="AA89" s="133">
        <f t="shared" si="78"/>
        <v>0</v>
      </c>
      <c r="AC89" s="339"/>
      <c r="AD89" s="328" t="str">
        <f t="shared" si="108"/>
        <v>DODD</v>
      </c>
      <c r="AE89" s="328" t="str">
        <f t="shared" si="104"/>
        <v>STUART</v>
      </c>
      <c r="AF89" s="329">
        <f t="shared" si="109"/>
        <v>21887</v>
      </c>
      <c r="AG89" s="328" t="str">
        <f t="shared" si="110"/>
        <v>MFTA</v>
      </c>
      <c r="AH89" s="336">
        <f t="shared" si="111"/>
        <v>0</v>
      </c>
      <c r="AI89" s="336">
        <f t="shared" si="112"/>
        <v>0</v>
      </c>
      <c r="AJ89" s="336">
        <f t="shared" si="113"/>
        <v>0</v>
      </c>
      <c r="AK89" s="336">
        <f t="shared" si="114"/>
        <v>0</v>
      </c>
      <c r="AL89" s="336">
        <f t="shared" si="115"/>
        <v>0</v>
      </c>
      <c r="AM89" s="336">
        <f t="shared" si="116"/>
        <v>0</v>
      </c>
      <c r="AN89" s="336">
        <f t="shared" si="117"/>
        <v>0</v>
      </c>
      <c r="AO89" s="336">
        <f t="shared" si="118"/>
        <v>0</v>
      </c>
      <c r="AP89" s="329">
        <f t="shared" si="62"/>
        <v>0</v>
      </c>
      <c r="AQ89" s="338">
        <f t="shared" si="63"/>
        <v>0</v>
      </c>
      <c r="AR89" s="339"/>
      <c r="AS89" s="265"/>
    </row>
    <row r="90" spans="2:45" ht="20.25" x14ac:dyDescent="0.4">
      <c r="B90" s="241" t="str">
        <f>'ROLLING 12'!C86</f>
        <v>GOULD</v>
      </c>
      <c r="C90" s="241" t="str">
        <f>'ROLLING 12'!D86</f>
        <v>TOM</v>
      </c>
      <c r="D90" s="242">
        <f>'ROLLING 12'!E86</f>
        <v>50053</v>
      </c>
      <c r="E90" s="245" t="str">
        <f>'ROLLING 12'!F86</f>
        <v>B/GWENT</v>
      </c>
      <c r="F90" s="450"/>
      <c r="G90" s="274">
        <f t="shared" si="119"/>
        <v>0</v>
      </c>
      <c r="H90" s="275">
        <f t="shared" si="120"/>
        <v>0</v>
      </c>
      <c r="I90" s="276">
        <f t="shared" si="121"/>
        <v>0</v>
      </c>
      <c r="J90" s="281">
        <f t="shared" si="122"/>
        <v>0</v>
      </c>
      <c r="K90" s="226">
        <f>'ROLLING 12'!G86</f>
        <v>68.421052631578945</v>
      </c>
      <c r="L90" s="192">
        <f>'ROLLING 12'!AL86</f>
        <v>0</v>
      </c>
      <c r="M90" s="133">
        <f t="shared" si="67"/>
        <v>0</v>
      </c>
      <c r="N90" s="194">
        <f>'ROLLING 12'!AM86</f>
        <v>0</v>
      </c>
      <c r="O90" s="251">
        <f t="shared" si="123"/>
        <v>0</v>
      </c>
      <c r="P90" s="192">
        <f>'ROLLING 12'!AN86</f>
        <v>0</v>
      </c>
      <c r="Q90" s="193">
        <f t="shared" si="124"/>
        <v>0</v>
      </c>
      <c r="R90" s="194">
        <f>'ROLLING 12'!AO85</f>
        <v>0</v>
      </c>
      <c r="S90" s="251">
        <f t="shared" si="125"/>
        <v>0</v>
      </c>
      <c r="T90" s="192">
        <f>'ROLLING 12'!AP85</f>
        <v>0</v>
      </c>
      <c r="U90" s="193">
        <f t="shared" si="126"/>
        <v>0</v>
      </c>
      <c r="V90" s="192">
        <f>'ROLLING 12'!AQ85</f>
        <v>0</v>
      </c>
      <c r="W90" s="193">
        <f t="shared" si="127"/>
        <v>0</v>
      </c>
      <c r="X90" s="194">
        <f>'ROLLING 12'!AR85</f>
        <v>0</v>
      </c>
      <c r="Y90" s="252">
        <f t="shared" si="128"/>
        <v>0</v>
      </c>
      <c r="Z90" s="134"/>
      <c r="AA90" s="133">
        <f t="shared" ref="AA90:AA99" si="129">AO90</f>
        <v>0</v>
      </c>
      <c r="AC90" s="339"/>
      <c r="AD90" s="328" t="str">
        <f t="shared" si="108"/>
        <v>GOULD</v>
      </c>
      <c r="AE90" s="328" t="str">
        <f t="shared" si="104"/>
        <v>TOM</v>
      </c>
      <c r="AF90" s="329">
        <f t="shared" si="109"/>
        <v>50053</v>
      </c>
      <c r="AG90" s="328" t="str">
        <f t="shared" si="110"/>
        <v>B/GWENT</v>
      </c>
      <c r="AH90" s="336">
        <f t="shared" si="111"/>
        <v>0</v>
      </c>
      <c r="AI90" s="336">
        <f t="shared" si="112"/>
        <v>0</v>
      </c>
      <c r="AJ90" s="336">
        <f t="shared" si="113"/>
        <v>0</v>
      </c>
      <c r="AK90" s="336">
        <f t="shared" si="114"/>
        <v>0</v>
      </c>
      <c r="AL90" s="336">
        <f t="shared" si="115"/>
        <v>0</v>
      </c>
      <c r="AM90" s="336">
        <f t="shared" si="116"/>
        <v>0</v>
      </c>
      <c r="AN90" s="336">
        <f t="shared" si="117"/>
        <v>0</v>
      </c>
      <c r="AO90" s="336">
        <f t="shared" si="118"/>
        <v>0</v>
      </c>
      <c r="AP90" s="329">
        <f t="shared" si="62"/>
        <v>0</v>
      </c>
      <c r="AQ90" s="338">
        <f t="shared" si="63"/>
        <v>0</v>
      </c>
      <c r="AR90" s="339"/>
      <c r="AS90" s="265"/>
    </row>
    <row r="91" spans="2:45" ht="20.25" x14ac:dyDescent="0.4">
      <c r="B91" s="241" t="str">
        <f>'ROLLING 12'!C87</f>
        <v>HARRIS</v>
      </c>
      <c r="C91" s="241" t="str">
        <f>'ROLLING 12'!D87</f>
        <v>LEN</v>
      </c>
      <c r="D91" s="242">
        <f>'ROLLING 12'!E87</f>
        <v>50826</v>
      </c>
      <c r="E91" s="245" t="str">
        <f>'ROLLING 12'!F87</f>
        <v>B/GWENT</v>
      </c>
      <c r="F91" s="450"/>
      <c r="G91" s="274">
        <f t="shared" si="119"/>
        <v>0</v>
      </c>
      <c r="H91" s="275">
        <f t="shared" si="120"/>
        <v>0</v>
      </c>
      <c r="I91" s="276">
        <f t="shared" si="121"/>
        <v>0</v>
      </c>
      <c r="J91" s="281">
        <f t="shared" si="122"/>
        <v>0</v>
      </c>
      <c r="K91" s="226">
        <f>'ROLLING 12'!G87</f>
        <v>36.84210526315789</v>
      </c>
      <c r="L91" s="192">
        <f>'ROLLING 12'!AL87</f>
        <v>0</v>
      </c>
      <c r="M91" s="133">
        <f t="shared" si="67"/>
        <v>0</v>
      </c>
      <c r="N91" s="194">
        <f>'ROLLING 12'!AM87</f>
        <v>0</v>
      </c>
      <c r="O91" s="251">
        <f t="shared" si="123"/>
        <v>0</v>
      </c>
      <c r="P91" s="192">
        <f>'ROLLING 12'!AN87</f>
        <v>0</v>
      </c>
      <c r="Q91" s="193">
        <f t="shared" si="124"/>
        <v>0</v>
      </c>
      <c r="R91" s="194">
        <f>'ROLLING 12'!AO86</f>
        <v>0</v>
      </c>
      <c r="S91" s="251">
        <f t="shared" si="125"/>
        <v>0</v>
      </c>
      <c r="T91" s="192">
        <f>'ROLLING 12'!AP86</f>
        <v>0</v>
      </c>
      <c r="U91" s="193">
        <f t="shared" si="126"/>
        <v>0</v>
      </c>
      <c r="V91" s="192">
        <f>'ROLLING 12'!AQ86</f>
        <v>0</v>
      </c>
      <c r="W91" s="193">
        <f t="shared" si="127"/>
        <v>0</v>
      </c>
      <c r="X91" s="194">
        <f>'ROLLING 12'!AR86</f>
        <v>0</v>
      </c>
      <c r="Y91" s="252">
        <f t="shared" si="128"/>
        <v>0</v>
      </c>
      <c r="Z91" s="134"/>
      <c r="AA91" s="133">
        <f t="shared" si="129"/>
        <v>0</v>
      </c>
      <c r="AC91" s="339"/>
      <c r="AD91" s="328" t="str">
        <f t="shared" si="108"/>
        <v>HARRIS</v>
      </c>
      <c r="AE91" s="328" t="str">
        <f t="shared" si="104"/>
        <v>LEN</v>
      </c>
      <c r="AF91" s="329">
        <f t="shared" si="109"/>
        <v>50826</v>
      </c>
      <c r="AG91" s="328" t="str">
        <f t="shared" si="110"/>
        <v>B/GWENT</v>
      </c>
      <c r="AH91" s="336">
        <f t="shared" si="111"/>
        <v>0</v>
      </c>
      <c r="AI91" s="336">
        <f t="shared" si="112"/>
        <v>0</v>
      </c>
      <c r="AJ91" s="336">
        <f t="shared" si="113"/>
        <v>0</v>
      </c>
      <c r="AK91" s="336">
        <f t="shared" si="114"/>
        <v>0</v>
      </c>
      <c r="AL91" s="336">
        <f t="shared" si="115"/>
        <v>0</v>
      </c>
      <c r="AM91" s="336">
        <f t="shared" si="116"/>
        <v>0</v>
      </c>
      <c r="AN91" s="336">
        <f t="shared" si="117"/>
        <v>0</v>
      </c>
      <c r="AO91" s="336">
        <f t="shared" si="118"/>
        <v>0</v>
      </c>
      <c r="AP91" s="329">
        <f t="shared" si="62"/>
        <v>0</v>
      </c>
      <c r="AQ91" s="338">
        <f t="shared" si="63"/>
        <v>0</v>
      </c>
      <c r="AR91" s="339"/>
      <c r="AS91" s="265"/>
    </row>
    <row r="92" spans="2:45" ht="20.25" x14ac:dyDescent="0.4">
      <c r="B92" s="241" t="str">
        <f>'ROLLING 12'!C88</f>
        <v>JACOB</v>
      </c>
      <c r="C92" s="241" t="str">
        <f>'ROLLING 12'!D88</f>
        <v>JACKIE</v>
      </c>
      <c r="D92" s="242">
        <f>'ROLLING 12'!E88</f>
        <v>50660</v>
      </c>
      <c r="E92" s="245" t="str">
        <f>'ROLLING 12'!F88</f>
        <v>TONDU</v>
      </c>
      <c r="F92" s="450"/>
      <c r="G92" s="274">
        <f t="shared" si="119"/>
        <v>0</v>
      </c>
      <c r="H92" s="275">
        <f t="shared" si="120"/>
        <v>0</v>
      </c>
      <c r="I92" s="276">
        <f t="shared" si="121"/>
        <v>0</v>
      </c>
      <c r="J92" s="281">
        <f t="shared" si="122"/>
        <v>0</v>
      </c>
      <c r="K92" s="226">
        <f>'ROLLING 12'!G88</f>
        <v>62.162162162162161</v>
      </c>
      <c r="L92" s="192">
        <f>'ROLLING 12'!AL88</f>
        <v>0</v>
      </c>
      <c r="M92" s="133">
        <f t="shared" si="67"/>
        <v>0</v>
      </c>
      <c r="N92" s="194">
        <f>'ROLLING 12'!AM88</f>
        <v>0</v>
      </c>
      <c r="O92" s="251">
        <f t="shared" si="123"/>
        <v>0</v>
      </c>
      <c r="P92" s="192">
        <f>'ROLLING 12'!AN88</f>
        <v>0</v>
      </c>
      <c r="Q92" s="193">
        <f t="shared" si="124"/>
        <v>0</v>
      </c>
      <c r="R92" s="194">
        <f>'ROLLING 12'!AO87</f>
        <v>0</v>
      </c>
      <c r="S92" s="251">
        <f t="shared" si="125"/>
        <v>0</v>
      </c>
      <c r="T92" s="192">
        <f>'ROLLING 12'!AP87</f>
        <v>0</v>
      </c>
      <c r="U92" s="193">
        <f t="shared" si="126"/>
        <v>0</v>
      </c>
      <c r="V92" s="192">
        <f>'ROLLING 12'!AQ87</f>
        <v>0</v>
      </c>
      <c r="W92" s="193">
        <f t="shared" si="127"/>
        <v>0</v>
      </c>
      <c r="X92" s="194">
        <f>'ROLLING 12'!AR87</f>
        <v>0</v>
      </c>
      <c r="Y92" s="252">
        <f t="shared" si="128"/>
        <v>0</v>
      </c>
      <c r="Z92" s="134"/>
      <c r="AA92" s="133">
        <f t="shared" si="129"/>
        <v>0</v>
      </c>
      <c r="AC92" s="339"/>
      <c r="AD92" s="328" t="str">
        <f t="shared" si="108"/>
        <v>JACOB</v>
      </c>
      <c r="AE92" s="328" t="str">
        <f t="shared" si="104"/>
        <v>JACKIE</v>
      </c>
      <c r="AF92" s="329">
        <f t="shared" si="109"/>
        <v>50660</v>
      </c>
      <c r="AG92" s="328" t="str">
        <f t="shared" si="110"/>
        <v>TONDU</v>
      </c>
      <c r="AH92" s="336">
        <f t="shared" si="111"/>
        <v>0</v>
      </c>
      <c r="AI92" s="336">
        <f t="shared" si="112"/>
        <v>0</v>
      </c>
      <c r="AJ92" s="336">
        <f t="shared" si="113"/>
        <v>0</v>
      </c>
      <c r="AK92" s="336">
        <f t="shared" si="114"/>
        <v>0</v>
      </c>
      <c r="AL92" s="336">
        <f t="shared" si="115"/>
        <v>0</v>
      </c>
      <c r="AM92" s="336">
        <f t="shared" si="116"/>
        <v>0</v>
      </c>
      <c r="AN92" s="336">
        <f t="shared" si="117"/>
        <v>0</v>
      </c>
      <c r="AO92" s="336">
        <f t="shared" si="118"/>
        <v>0</v>
      </c>
      <c r="AP92" s="329">
        <f t="shared" si="62"/>
        <v>0</v>
      </c>
      <c r="AQ92" s="338">
        <f t="shared" si="63"/>
        <v>0</v>
      </c>
      <c r="AR92" s="339"/>
      <c r="AS92" s="265"/>
    </row>
    <row r="93" spans="2:45" ht="20.25" x14ac:dyDescent="0.4">
      <c r="B93" s="241" t="str">
        <f>'ROLLING 12'!C89</f>
        <v>JARMAN</v>
      </c>
      <c r="C93" s="241" t="str">
        <f>'ROLLING 12'!D89</f>
        <v>ADRIAN</v>
      </c>
      <c r="D93" s="242">
        <f>'ROLLING 12'!E89</f>
        <v>51130</v>
      </c>
      <c r="E93" s="245" t="str">
        <f>'ROLLING 12'!F89</f>
        <v>NELSON</v>
      </c>
      <c r="F93" s="450"/>
      <c r="G93" s="274">
        <f t="shared" si="119"/>
        <v>0</v>
      </c>
      <c r="H93" s="275">
        <f t="shared" si="120"/>
        <v>0</v>
      </c>
      <c r="I93" s="276">
        <f t="shared" si="121"/>
        <v>0</v>
      </c>
      <c r="J93" s="281">
        <f t="shared" si="122"/>
        <v>0</v>
      </c>
      <c r="K93" s="226">
        <f>'ROLLING 12'!G89</f>
        <v>76.17647058823529</v>
      </c>
      <c r="L93" s="192">
        <f>'ROLLING 12'!AL89</f>
        <v>0</v>
      </c>
      <c r="M93" s="133">
        <f t="shared" si="67"/>
        <v>0</v>
      </c>
      <c r="N93" s="194">
        <f>'ROLLING 12'!AM89</f>
        <v>0</v>
      </c>
      <c r="O93" s="251">
        <f t="shared" si="123"/>
        <v>0</v>
      </c>
      <c r="P93" s="192">
        <f>'ROLLING 12'!AN89</f>
        <v>0</v>
      </c>
      <c r="Q93" s="193">
        <f t="shared" si="124"/>
        <v>0</v>
      </c>
      <c r="R93" s="194">
        <f>'ROLLING 12'!AO88</f>
        <v>0</v>
      </c>
      <c r="S93" s="251">
        <f t="shared" si="125"/>
        <v>0</v>
      </c>
      <c r="T93" s="192">
        <f>'ROLLING 12'!AP88</f>
        <v>0</v>
      </c>
      <c r="U93" s="193">
        <f t="shared" si="126"/>
        <v>0</v>
      </c>
      <c r="V93" s="192">
        <f>'ROLLING 12'!AQ88</f>
        <v>0</v>
      </c>
      <c r="W93" s="193">
        <f t="shared" si="127"/>
        <v>0</v>
      </c>
      <c r="X93" s="194">
        <f>'ROLLING 12'!AR88</f>
        <v>0</v>
      </c>
      <c r="Y93" s="252">
        <f t="shared" si="128"/>
        <v>0</v>
      </c>
      <c r="Z93" s="134"/>
      <c r="AA93" s="133">
        <f t="shared" si="129"/>
        <v>0</v>
      </c>
      <c r="AC93" s="339"/>
      <c r="AD93" s="328" t="str">
        <f t="shared" si="108"/>
        <v>JARMAN</v>
      </c>
      <c r="AE93" s="328" t="str">
        <f t="shared" si="104"/>
        <v>ADRIAN</v>
      </c>
      <c r="AF93" s="329">
        <f t="shared" si="109"/>
        <v>51130</v>
      </c>
      <c r="AG93" s="328" t="str">
        <f t="shared" si="110"/>
        <v>NELSON</v>
      </c>
      <c r="AH93" s="336">
        <f t="shared" si="111"/>
        <v>0</v>
      </c>
      <c r="AI93" s="336">
        <f t="shared" si="112"/>
        <v>0</v>
      </c>
      <c r="AJ93" s="336">
        <f t="shared" si="113"/>
        <v>0</v>
      </c>
      <c r="AK93" s="336">
        <f t="shared" si="114"/>
        <v>0</v>
      </c>
      <c r="AL93" s="336">
        <f t="shared" si="115"/>
        <v>0</v>
      </c>
      <c r="AM93" s="336">
        <f t="shared" si="116"/>
        <v>0</v>
      </c>
      <c r="AN93" s="336">
        <f t="shared" si="117"/>
        <v>0</v>
      </c>
      <c r="AO93" s="336">
        <f t="shared" si="118"/>
        <v>0</v>
      </c>
      <c r="AP93" s="329">
        <f t="shared" si="62"/>
        <v>0</v>
      </c>
      <c r="AQ93" s="338">
        <f t="shared" si="63"/>
        <v>0</v>
      </c>
      <c r="AR93" s="339"/>
      <c r="AS93" s="265"/>
    </row>
    <row r="94" spans="2:45" ht="20.25" x14ac:dyDescent="0.4">
      <c r="B94" s="241" t="str">
        <f>'ROLLING 12'!C90</f>
        <v>JONES</v>
      </c>
      <c r="C94" s="241" t="str">
        <f>'ROLLING 12'!D90</f>
        <v>KYLE</v>
      </c>
      <c r="D94" s="242">
        <f>'ROLLING 12'!E90</f>
        <v>51227</v>
      </c>
      <c r="E94" s="245" t="str">
        <f>'ROLLING 12'!F90</f>
        <v>NELSON</v>
      </c>
      <c r="F94" s="450"/>
      <c r="G94" s="274">
        <f t="shared" si="119"/>
        <v>62.162162162162161</v>
      </c>
      <c r="H94" s="275">
        <f t="shared" si="120"/>
        <v>62.162162162162161</v>
      </c>
      <c r="I94" s="276">
        <f t="shared" si="121"/>
        <v>3</v>
      </c>
      <c r="J94" s="281">
        <f t="shared" si="122"/>
        <v>1</v>
      </c>
      <c r="K94" s="226">
        <f>'ROLLING 12'!G90</f>
        <v>62.162162162162161</v>
      </c>
      <c r="L94" s="192">
        <f>'ROLLING 12'!AL90</f>
        <v>0</v>
      </c>
      <c r="M94" s="133">
        <f t="shared" si="67"/>
        <v>0</v>
      </c>
      <c r="N94" s="194">
        <f>'ROLLING 12'!AM90</f>
        <v>23</v>
      </c>
      <c r="O94" s="251">
        <f t="shared" si="123"/>
        <v>62.162162162162161</v>
      </c>
      <c r="P94" s="192">
        <f>'ROLLING 12'!AN90</f>
        <v>0</v>
      </c>
      <c r="Q94" s="193">
        <f t="shared" si="124"/>
        <v>0</v>
      </c>
      <c r="R94" s="194">
        <f>'ROLLING 12'!AO89</f>
        <v>0</v>
      </c>
      <c r="S94" s="251">
        <f t="shared" si="125"/>
        <v>0</v>
      </c>
      <c r="T94" s="192">
        <f>'ROLLING 12'!AP89</f>
        <v>0</v>
      </c>
      <c r="U94" s="193">
        <f t="shared" si="126"/>
        <v>0</v>
      </c>
      <c r="V94" s="192">
        <f>'ROLLING 12'!AQ89</f>
        <v>0</v>
      </c>
      <c r="W94" s="193">
        <f t="shared" si="127"/>
        <v>0</v>
      </c>
      <c r="X94" s="194">
        <f>'ROLLING 12'!AR89</f>
        <v>0</v>
      </c>
      <c r="Y94" s="252">
        <f t="shared" si="128"/>
        <v>0</v>
      </c>
      <c r="Z94" s="134"/>
      <c r="AA94" s="133">
        <f t="shared" si="129"/>
        <v>0</v>
      </c>
      <c r="AC94" s="339"/>
      <c r="AD94" s="328" t="str">
        <f t="shared" si="108"/>
        <v>JONES</v>
      </c>
      <c r="AE94" s="328" t="str">
        <f t="shared" si="104"/>
        <v>KYLE</v>
      </c>
      <c r="AF94" s="329">
        <f t="shared" si="109"/>
        <v>51227</v>
      </c>
      <c r="AG94" s="328" t="str">
        <f t="shared" si="110"/>
        <v>NELSON</v>
      </c>
      <c r="AH94" s="336">
        <f t="shared" si="111"/>
        <v>0</v>
      </c>
      <c r="AI94" s="336">
        <f t="shared" si="112"/>
        <v>62.162162162162161</v>
      </c>
      <c r="AJ94" s="336">
        <f t="shared" si="113"/>
        <v>0</v>
      </c>
      <c r="AK94" s="336">
        <f t="shared" si="114"/>
        <v>0</v>
      </c>
      <c r="AL94" s="336">
        <f t="shared" si="115"/>
        <v>0</v>
      </c>
      <c r="AM94" s="336">
        <f t="shared" si="116"/>
        <v>0</v>
      </c>
      <c r="AN94" s="336">
        <f t="shared" si="117"/>
        <v>0</v>
      </c>
      <c r="AO94" s="336">
        <f t="shared" si="118"/>
        <v>0</v>
      </c>
      <c r="AP94" s="329">
        <f t="shared" si="62"/>
        <v>1</v>
      </c>
      <c r="AQ94" s="338">
        <f t="shared" si="63"/>
        <v>62.162162162162161</v>
      </c>
      <c r="AR94" s="339"/>
      <c r="AS94" s="265"/>
    </row>
    <row r="95" spans="2:45" ht="20.25" x14ac:dyDescent="0.4">
      <c r="B95" s="241" t="str">
        <f>'ROLLING 12'!C91</f>
        <v>MORGAN</v>
      </c>
      <c r="C95" s="241" t="str">
        <f>'ROLLING 12'!D91</f>
        <v>CRAIG</v>
      </c>
      <c r="D95" s="242">
        <f>'ROLLING 12'!E91</f>
        <v>50554</v>
      </c>
      <c r="E95" s="245" t="str">
        <f>'ROLLING 12'!F91</f>
        <v>B/GWENT</v>
      </c>
      <c r="F95" s="450"/>
      <c r="G95" s="274">
        <f t="shared" si="119"/>
        <v>0</v>
      </c>
      <c r="H95" s="275">
        <f t="shared" si="120"/>
        <v>0</v>
      </c>
      <c r="I95" s="276">
        <f t="shared" si="121"/>
        <v>0</v>
      </c>
      <c r="J95" s="281">
        <f t="shared" si="122"/>
        <v>0</v>
      </c>
      <c r="K95" s="226">
        <f>'ROLLING 12'!G91</f>
        <v>46.541504591040201</v>
      </c>
      <c r="L95" s="192">
        <f>'ROLLING 12'!AL91</f>
        <v>0</v>
      </c>
      <c r="M95" s="133">
        <f t="shared" si="67"/>
        <v>0</v>
      </c>
      <c r="N95" s="194">
        <f>'ROLLING 12'!AM91</f>
        <v>0</v>
      </c>
      <c r="O95" s="251">
        <f t="shared" si="123"/>
        <v>0</v>
      </c>
      <c r="P95" s="192">
        <f>'ROLLING 12'!AN91</f>
        <v>0</v>
      </c>
      <c r="Q95" s="193">
        <f t="shared" ref="Q95:Q99" si="130">AJ95</f>
        <v>0</v>
      </c>
      <c r="R95" s="194">
        <f>'ROLLING 12'!AO90</f>
        <v>0</v>
      </c>
      <c r="S95" s="251">
        <f t="shared" si="125"/>
        <v>0</v>
      </c>
      <c r="T95" s="192">
        <f>'ROLLING 12'!AP90</f>
        <v>0</v>
      </c>
      <c r="U95" s="193">
        <f t="shared" si="126"/>
        <v>0</v>
      </c>
      <c r="V95" s="192">
        <f>'ROLLING 12'!AQ90</f>
        <v>0</v>
      </c>
      <c r="W95" s="193">
        <f t="shared" si="127"/>
        <v>0</v>
      </c>
      <c r="X95" s="194">
        <f>'ROLLING 12'!AR90</f>
        <v>0</v>
      </c>
      <c r="Y95" s="252">
        <f t="shared" si="128"/>
        <v>0</v>
      </c>
      <c r="Z95" s="134"/>
      <c r="AA95" s="133">
        <f t="shared" si="129"/>
        <v>0</v>
      </c>
      <c r="AC95" s="339"/>
      <c r="AD95" s="328" t="str">
        <f t="shared" si="108"/>
        <v>MORGAN</v>
      </c>
      <c r="AE95" s="328" t="str">
        <f t="shared" si="104"/>
        <v>CRAIG</v>
      </c>
      <c r="AF95" s="329">
        <f t="shared" si="109"/>
        <v>50554</v>
      </c>
      <c r="AG95" s="375" t="str">
        <f t="shared" si="110"/>
        <v>B/GWENT</v>
      </c>
      <c r="AH95" s="336">
        <f t="shared" si="111"/>
        <v>0</v>
      </c>
      <c r="AI95" s="336">
        <f t="shared" si="112"/>
        <v>0</v>
      </c>
      <c r="AJ95" s="336">
        <f t="shared" si="113"/>
        <v>0</v>
      </c>
      <c r="AK95" s="336">
        <f t="shared" si="114"/>
        <v>0</v>
      </c>
      <c r="AL95" s="336">
        <f t="shared" si="115"/>
        <v>0</v>
      </c>
      <c r="AM95" s="336">
        <f t="shared" si="116"/>
        <v>0</v>
      </c>
      <c r="AN95" s="336">
        <f t="shared" si="117"/>
        <v>0</v>
      </c>
      <c r="AO95" s="336">
        <f t="shared" si="118"/>
        <v>0</v>
      </c>
      <c r="AP95" s="329">
        <f t="shared" si="62"/>
        <v>0</v>
      </c>
      <c r="AQ95" s="338">
        <f t="shared" si="63"/>
        <v>0</v>
      </c>
      <c r="AR95" s="339"/>
      <c r="AS95" s="265"/>
    </row>
    <row r="96" spans="2:45" ht="20.25" x14ac:dyDescent="0.4">
      <c r="B96" s="241" t="str">
        <f>'ROLLING 12'!C92</f>
        <v>MORGAN</v>
      </c>
      <c r="C96" s="241" t="str">
        <f>'ROLLING 12'!D92</f>
        <v>NEIL</v>
      </c>
      <c r="D96" s="242">
        <f>'ROLLING 12'!E92</f>
        <v>51058</v>
      </c>
      <c r="E96" s="245" t="str">
        <f>'ROLLING 12'!F92</f>
        <v>TONDU</v>
      </c>
      <c r="F96" s="450"/>
      <c r="G96" s="274">
        <f t="shared" si="119"/>
        <v>0</v>
      </c>
      <c r="H96" s="275">
        <f t="shared" si="120"/>
        <v>0</v>
      </c>
      <c r="I96" s="276">
        <f t="shared" si="121"/>
        <v>0</v>
      </c>
      <c r="J96" s="281">
        <f t="shared" si="122"/>
        <v>0</v>
      </c>
      <c r="K96" s="226">
        <f>'ROLLING 12'!G92</f>
        <v>50</v>
      </c>
      <c r="L96" s="192">
        <f>'ROLLING 12'!AL92</f>
        <v>0</v>
      </c>
      <c r="M96" s="133">
        <f t="shared" si="67"/>
        <v>0</v>
      </c>
      <c r="N96" s="194">
        <f>'ROLLING 12'!AM92</f>
        <v>0</v>
      </c>
      <c r="O96" s="251">
        <f t="shared" si="123"/>
        <v>0</v>
      </c>
      <c r="P96" s="192">
        <f>'ROLLING 12'!AN92</f>
        <v>0</v>
      </c>
      <c r="Q96" s="193">
        <f t="shared" si="130"/>
        <v>0</v>
      </c>
      <c r="R96" s="194">
        <f>'ROLLING 12'!AO91</f>
        <v>0</v>
      </c>
      <c r="S96" s="251">
        <f t="shared" si="125"/>
        <v>0</v>
      </c>
      <c r="T96" s="192">
        <f>'ROLLING 12'!AP91</f>
        <v>0</v>
      </c>
      <c r="U96" s="193">
        <f t="shared" si="126"/>
        <v>0</v>
      </c>
      <c r="V96" s="192">
        <f>'ROLLING 12'!AQ91</f>
        <v>0</v>
      </c>
      <c r="W96" s="193">
        <f t="shared" si="127"/>
        <v>0</v>
      </c>
      <c r="X96" s="194">
        <f>'ROLLING 12'!AR91</f>
        <v>0</v>
      </c>
      <c r="Y96" s="252">
        <f t="shared" si="128"/>
        <v>0</v>
      </c>
      <c r="Z96" s="134"/>
      <c r="AA96" s="133">
        <f t="shared" si="129"/>
        <v>0</v>
      </c>
      <c r="AC96" s="339"/>
      <c r="AD96" s="328" t="str">
        <f t="shared" si="108"/>
        <v>MORGAN</v>
      </c>
      <c r="AE96" s="328" t="str">
        <f t="shared" si="104"/>
        <v>NEIL</v>
      </c>
      <c r="AF96" s="329">
        <f t="shared" si="109"/>
        <v>51058</v>
      </c>
      <c r="AG96" s="375" t="str">
        <f t="shared" si="110"/>
        <v>TONDU</v>
      </c>
      <c r="AH96" s="336">
        <f t="shared" si="111"/>
        <v>0</v>
      </c>
      <c r="AI96" s="336">
        <f t="shared" si="112"/>
        <v>0</v>
      </c>
      <c r="AJ96" s="336">
        <f t="shared" si="113"/>
        <v>0</v>
      </c>
      <c r="AK96" s="336">
        <f t="shared" si="114"/>
        <v>0</v>
      </c>
      <c r="AL96" s="336">
        <f t="shared" si="115"/>
        <v>0</v>
      </c>
      <c r="AM96" s="336">
        <f t="shared" si="116"/>
        <v>0</v>
      </c>
      <c r="AN96" s="336">
        <f t="shared" si="117"/>
        <v>0</v>
      </c>
      <c r="AO96" s="336">
        <f t="shared" si="118"/>
        <v>0</v>
      </c>
      <c r="AP96" s="329">
        <f t="shared" si="62"/>
        <v>0</v>
      </c>
      <c r="AQ96" s="338">
        <f t="shared" si="63"/>
        <v>0</v>
      </c>
      <c r="AR96" s="339"/>
      <c r="AS96" s="265"/>
    </row>
    <row r="97" spans="2:45" ht="20.25" x14ac:dyDescent="0.4">
      <c r="B97" s="241" t="str">
        <f>'ROLLING 12'!C93</f>
        <v>O'CALLAGHAN</v>
      </c>
      <c r="C97" s="241" t="str">
        <f>'ROLLING 12'!D93</f>
        <v>JAMES</v>
      </c>
      <c r="D97" s="242">
        <f>'ROLLING 12'!E93</f>
        <v>50942</v>
      </c>
      <c r="E97" s="245" t="str">
        <f>'ROLLING 12'!F93</f>
        <v>B/GWENT</v>
      </c>
      <c r="F97" s="450"/>
      <c r="G97" s="274">
        <f t="shared" si="119"/>
        <v>0</v>
      </c>
      <c r="H97" s="275">
        <f t="shared" si="120"/>
        <v>0</v>
      </c>
      <c r="I97" s="276">
        <f t="shared" si="121"/>
        <v>0</v>
      </c>
      <c r="J97" s="281">
        <f t="shared" si="122"/>
        <v>0</v>
      </c>
      <c r="K97" s="226">
        <f>'ROLLING 12'!G93</f>
        <v>34.210526315789473</v>
      </c>
      <c r="L97" s="192">
        <f>'ROLLING 12'!AL93</f>
        <v>0</v>
      </c>
      <c r="M97" s="133">
        <f t="shared" si="67"/>
        <v>0</v>
      </c>
      <c r="N97" s="194">
        <f>'ROLLING 12'!AM93</f>
        <v>0</v>
      </c>
      <c r="O97" s="251">
        <f t="shared" si="123"/>
        <v>0</v>
      </c>
      <c r="P97" s="192">
        <f>'ROLLING 12'!AN93</f>
        <v>0</v>
      </c>
      <c r="Q97" s="193">
        <f t="shared" si="130"/>
        <v>0</v>
      </c>
      <c r="R97" s="194">
        <f>'ROLLING 12'!AO92</f>
        <v>0</v>
      </c>
      <c r="S97" s="251">
        <f t="shared" si="125"/>
        <v>0</v>
      </c>
      <c r="T97" s="192">
        <f>'ROLLING 12'!AP92</f>
        <v>0</v>
      </c>
      <c r="U97" s="193">
        <f t="shared" si="126"/>
        <v>0</v>
      </c>
      <c r="V97" s="192">
        <f>'ROLLING 12'!AQ92</f>
        <v>0</v>
      </c>
      <c r="W97" s="193">
        <f t="shared" si="127"/>
        <v>0</v>
      </c>
      <c r="X97" s="194">
        <f>'ROLLING 12'!AR92</f>
        <v>0</v>
      </c>
      <c r="Y97" s="252">
        <f t="shared" si="128"/>
        <v>0</v>
      </c>
      <c r="Z97" s="134"/>
      <c r="AA97" s="133">
        <f t="shared" si="129"/>
        <v>0</v>
      </c>
      <c r="AC97" s="339"/>
      <c r="AD97" s="328" t="str">
        <f t="shared" si="108"/>
        <v>O'CALLAGHAN</v>
      </c>
      <c r="AE97" s="328" t="str">
        <f t="shared" si="104"/>
        <v>JAMES</v>
      </c>
      <c r="AF97" s="329">
        <f t="shared" si="109"/>
        <v>50942</v>
      </c>
      <c r="AG97" s="375" t="str">
        <f t="shared" si="110"/>
        <v>B/GWENT</v>
      </c>
      <c r="AH97" s="336">
        <f t="shared" si="111"/>
        <v>0</v>
      </c>
      <c r="AI97" s="336">
        <f t="shared" si="112"/>
        <v>0</v>
      </c>
      <c r="AJ97" s="336">
        <f t="shared" si="113"/>
        <v>0</v>
      </c>
      <c r="AK97" s="336">
        <f t="shared" si="114"/>
        <v>0</v>
      </c>
      <c r="AL97" s="336">
        <f t="shared" si="115"/>
        <v>0</v>
      </c>
      <c r="AM97" s="336">
        <f t="shared" si="116"/>
        <v>0</v>
      </c>
      <c r="AN97" s="336">
        <f t="shared" si="117"/>
        <v>0</v>
      </c>
      <c r="AO97" s="336">
        <f t="shared" si="118"/>
        <v>0</v>
      </c>
      <c r="AP97" s="329">
        <f t="shared" si="62"/>
        <v>0</v>
      </c>
      <c r="AQ97" s="338">
        <f t="shared" si="63"/>
        <v>0</v>
      </c>
      <c r="AR97" s="339"/>
      <c r="AS97" s="265"/>
    </row>
    <row r="98" spans="2:45" ht="20.25" x14ac:dyDescent="0.4">
      <c r="B98" s="241" t="str">
        <f>'ROLLING 12'!C94</f>
        <v>SMITH</v>
      </c>
      <c r="C98" s="241" t="str">
        <f>'ROLLING 12'!D94</f>
        <v>GILLIAN</v>
      </c>
      <c r="D98" s="242">
        <f>'ROLLING 12'!E94</f>
        <v>50192</v>
      </c>
      <c r="E98" s="245" t="str">
        <f>'ROLLING 12'!F94</f>
        <v>B/GWENT</v>
      </c>
      <c r="F98" s="450"/>
      <c r="G98" s="274">
        <f t="shared" si="119"/>
        <v>0</v>
      </c>
      <c r="H98" s="275">
        <f t="shared" si="120"/>
        <v>0</v>
      </c>
      <c r="I98" s="276">
        <f t="shared" si="121"/>
        <v>0</v>
      </c>
      <c r="J98" s="281">
        <f t="shared" si="122"/>
        <v>0</v>
      </c>
      <c r="K98" s="226">
        <f>'ROLLING 12'!G94</f>
        <v>42.105263157894733</v>
      </c>
      <c r="L98" s="192">
        <f>'ROLLING 12'!AL94</f>
        <v>0</v>
      </c>
      <c r="M98" s="133">
        <f t="shared" si="67"/>
        <v>0</v>
      </c>
      <c r="N98" s="194">
        <f>'ROLLING 12'!AM94</f>
        <v>0</v>
      </c>
      <c r="O98" s="251">
        <f t="shared" si="123"/>
        <v>0</v>
      </c>
      <c r="P98" s="192">
        <f>'ROLLING 12'!AN94</f>
        <v>0</v>
      </c>
      <c r="Q98" s="193">
        <f t="shared" si="130"/>
        <v>0</v>
      </c>
      <c r="R98" s="194">
        <f>'ROLLING 12'!AO93</f>
        <v>0</v>
      </c>
      <c r="S98" s="251">
        <f t="shared" si="125"/>
        <v>0</v>
      </c>
      <c r="T98" s="192">
        <f>'ROLLING 12'!AP93</f>
        <v>0</v>
      </c>
      <c r="U98" s="193">
        <f t="shared" si="126"/>
        <v>0</v>
      </c>
      <c r="V98" s="192">
        <f>'ROLLING 12'!AQ93</f>
        <v>0</v>
      </c>
      <c r="W98" s="193">
        <f t="shared" si="127"/>
        <v>0</v>
      </c>
      <c r="X98" s="194">
        <f>'ROLLING 12'!AR93</f>
        <v>0</v>
      </c>
      <c r="Y98" s="252">
        <f t="shared" si="128"/>
        <v>0</v>
      </c>
      <c r="Z98" s="134"/>
      <c r="AA98" s="133">
        <f t="shared" si="129"/>
        <v>0</v>
      </c>
      <c r="AC98" s="339"/>
      <c r="AD98" s="328" t="str">
        <f t="shared" si="108"/>
        <v>SMITH</v>
      </c>
      <c r="AE98" s="328" t="str">
        <f t="shared" si="104"/>
        <v>GILLIAN</v>
      </c>
      <c r="AF98" s="329">
        <f t="shared" si="109"/>
        <v>50192</v>
      </c>
      <c r="AG98" s="375" t="str">
        <f t="shared" si="110"/>
        <v>B/GWENT</v>
      </c>
      <c r="AH98" s="336">
        <f t="shared" si="111"/>
        <v>0</v>
      </c>
      <c r="AI98" s="336">
        <f t="shared" si="112"/>
        <v>0</v>
      </c>
      <c r="AJ98" s="336">
        <f t="shared" si="113"/>
        <v>0</v>
      </c>
      <c r="AK98" s="336">
        <f t="shared" si="114"/>
        <v>0</v>
      </c>
      <c r="AL98" s="336">
        <f t="shared" si="115"/>
        <v>0</v>
      </c>
      <c r="AM98" s="336">
        <f t="shared" si="116"/>
        <v>0</v>
      </c>
      <c r="AN98" s="336">
        <f t="shared" si="117"/>
        <v>0</v>
      </c>
      <c r="AO98" s="336">
        <f t="shared" si="118"/>
        <v>0</v>
      </c>
      <c r="AP98" s="329">
        <f t="shared" si="62"/>
        <v>0</v>
      </c>
      <c r="AQ98" s="338">
        <f t="shared" si="63"/>
        <v>0</v>
      </c>
      <c r="AR98" s="339"/>
      <c r="AS98" s="265"/>
    </row>
    <row r="99" spans="2:45" ht="20.25" x14ac:dyDescent="0.4">
      <c r="B99" s="241" t="str">
        <f>'ROLLING 12'!C95</f>
        <v xml:space="preserve">SMITH </v>
      </c>
      <c r="C99" s="241" t="str">
        <f>'ROLLING 12'!D95</f>
        <v>GEORGE</v>
      </c>
      <c r="D99" s="242">
        <f>'ROLLING 12'!E95</f>
        <v>21893</v>
      </c>
      <c r="E99" s="245" t="str">
        <f>'ROLLING 12'!F95</f>
        <v>MFTA</v>
      </c>
      <c r="F99" s="450"/>
      <c r="G99" s="274">
        <f t="shared" si="119"/>
        <v>0</v>
      </c>
      <c r="H99" s="275">
        <f t="shared" si="120"/>
        <v>0</v>
      </c>
      <c r="I99" s="276">
        <f t="shared" si="121"/>
        <v>0</v>
      </c>
      <c r="J99" s="281">
        <f t="shared" si="122"/>
        <v>0</v>
      </c>
      <c r="K99" s="226">
        <f>'ROLLING 12'!G95</f>
        <v>58.82352941176471</v>
      </c>
      <c r="L99" s="192">
        <f>'ROLLING 12'!AL95</f>
        <v>0</v>
      </c>
      <c r="M99" s="133">
        <f t="shared" si="67"/>
        <v>0</v>
      </c>
      <c r="N99" s="194">
        <f>'ROLLING 12'!AM95</f>
        <v>0</v>
      </c>
      <c r="O99" s="251">
        <f t="shared" si="123"/>
        <v>0</v>
      </c>
      <c r="P99" s="192">
        <f>'ROLLING 12'!AN95</f>
        <v>0</v>
      </c>
      <c r="Q99" s="193">
        <f t="shared" si="130"/>
        <v>0</v>
      </c>
      <c r="R99" s="194">
        <f>'ROLLING 12'!AO94</f>
        <v>0</v>
      </c>
      <c r="S99" s="251">
        <f t="shared" si="125"/>
        <v>0</v>
      </c>
      <c r="T99" s="192">
        <f>'ROLLING 12'!AP94</f>
        <v>0</v>
      </c>
      <c r="U99" s="193">
        <f t="shared" si="126"/>
        <v>0</v>
      </c>
      <c r="V99" s="192">
        <f>'ROLLING 12'!AQ94</f>
        <v>0</v>
      </c>
      <c r="W99" s="193">
        <f t="shared" si="127"/>
        <v>0</v>
      </c>
      <c r="X99" s="194">
        <f>'ROLLING 12'!AR94</f>
        <v>0</v>
      </c>
      <c r="Y99" s="252">
        <f t="shared" si="128"/>
        <v>0</v>
      </c>
      <c r="Z99" s="134"/>
      <c r="AA99" s="133">
        <f t="shared" si="129"/>
        <v>0</v>
      </c>
      <c r="AC99" s="339"/>
      <c r="AD99" s="328" t="str">
        <f t="shared" si="108"/>
        <v xml:space="preserve">SMITH </v>
      </c>
      <c r="AE99" s="328" t="str">
        <f t="shared" si="104"/>
        <v>GEORGE</v>
      </c>
      <c r="AF99" s="329">
        <f t="shared" si="109"/>
        <v>21893</v>
      </c>
      <c r="AG99" s="375" t="str">
        <f t="shared" si="110"/>
        <v>MFTA</v>
      </c>
      <c r="AH99" s="336">
        <f t="shared" si="111"/>
        <v>0</v>
      </c>
      <c r="AI99" s="336">
        <f t="shared" si="112"/>
        <v>0</v>
      </c>
      <c r="AJ99" s="336">
        <f t="shared" si="113"/>
        <v>0</v>
      </c>
      <c r="AK99" s="336">
        <f t="shared" si="114"/>
        <v>0</v>
      </c>
      <c r="AL99" s="336">
        <f t="shared" si="115"/>
        <v>0</v>
      </c>
      <c r="AM99" s="336">
        <f t="shared" si="116"/>
        <v>0</v>
      </c>
      <c r="AN99" s="336">
        <f t="shared" si="117"/>
        <v>0</v>
      </c>
      <c r="AO99" s="336">
        <f t="shared" si="118"/>
        <v>0</v>
      </c>
      <c r="AP99" s="329">
        <f t="shared" si="62"/>
        <v>0</v>
      </c>
      <c r="AQ99" s="338">
        <f t="shared" si="63"/>
        <v>0</v>
      </c>
      <c r="AR99" s="339"/>
      <c r="AS99" s="265"/>
    </row>
    <row r="100" spans="2:45" ht="20.25" x14ac:dyDescent="0.4">
      <c r="B100" s="241" t="str">
        <f>'ROLLING 12'!C96</f>
        <v>SPENCER</v>
      </c>
      <c r="C100" s="241" t="str">
        <f>'ROLLING 12'!D96</f>
        <v>ANDREW</v>
      </c>
      <c r="D100" s="242">
        <f>'ROLLING 12'!E96</f>
        <v>51210</v>
      </c>
      <c r="E100" s="245" t="str">
        <f>'ROLLING 12'!F96</f>
        <v>NELSON</v>
      </c>
      <c r="F100" s="450"/>
      <c r="G100" s="274">
        <f t="shared" ref="G100" si="131">SUM(M100+O100+Q100+S100+U100+W100+Y100+AA100)</f>
        <v>67.567567567567565</v>
      </c>
      <c r="H100" s="275">
        <f t="shared" si="120"/>
        <v>67.567567567567565</v>
      </c>
      <c r="I100" s="276">
        <f t="shared" si="121"/>
        <v>2</v>
      </c>
      <c r="J100" s="281">
        <f t="shared" ref="J100:J119" si="132">COUNTIF(L100:AA100,"&gt;0")/2</f>
        <v>1</v>
      </c>
      <c r="K100" s="226">
        <f>'ROLLING 12'!G96</f>
        <v>67.567567567567565</v>
      </c>
      <c r="L100" s="192">
        <f>'ROLLING 12'!AL96</f>
        <v>0</v>
      </c>
      <c r="M100" s="133">
        <f t="shared" ref="M100:M104" si="133">AH100</f>
        <v>0</v>
      </c>
      <c r="N100" s="194">
        <f>'ROLLING 12'!AM96</f>
        <v>25</v>
      </c>
      <c r="O100" s="251">
        <f t="shared" ref="O100:O104" si="134">AI100</f>
        <v>67.567567567567565</v>
      </c>
      <c r="P100" s="192">
        <f>'ROLLING 12'!AN96</f>
        <v>0</v>
      </c>
      <c r="Q100" s="193">
        <f t="shared" ref="Q100:Q104" si="135">AJ100</f>
        <v>0</v>
      </c>
      <c r="R100" s="194">
        <f>'ROLLING 12'!AO95</f>
        <v>0</v>
      </c>
      <c r="S100" s="251">
        <f t="shared" ref="S100:S104" si="136">AK100</f>
        <v>0</v>
      </c>
      <c r="T100" s="192">
        <f>'ROLLING 12'!AP95</f>
        <v>0</v>
      </c>
      <c r="U100" s="193">
        <f t="shared" ref="U100:U104" si="137">AL100</f>
        <v>0</v>
      </c>
      <c r="V100" s="192">
        <f>'ROLLING 12'!AQ95</f>
        <v>0</v>
      </c>
      <c r="W100" s="193">
        <f t="shared" ref="W100:W104" si="138">AM100</f>
        <v>0</v>
      </c>
      <c r="X100" s="194">
        <f>'ROLLING 12'!AR95</f>
        <v>0</v>
      </c>
      <c r="Y100" s="252">
        <f t="shared" ref="Y100:Y104" si="139">AN100</f>
        <v>0</v>
      </c>
      <c r="Z100" s="134"/>
      <c r="AA100" s="133">
        <f t="shared" ref="AA100:AA104" si="140">AO100</f>
        <v>0</v>
      </c>
      <c r="AC100" s="339"/>
      <c r="AD100" s="328" t="str">
        <f t="shared" ref="AD100:AD102" si="141">B100</f>
        <v>SPENCER</v>
      </c>
      <c r="AE100" s="328" t="str">
        <f t="shared" ref="AE100:AE102" si="142">C100</f>
        <v>ANDREW</v>
      </c>
      <c r="AF100" s="329">
        <f t="shared" ref="AF100:AF102" si="143">D100</f>
        <v>51210</v>
      </c>
      <c r="AG100" s="375" t="str">
        <f t="shared" ref="AG100:AG102" si="144">E100</f>
        <v>NELSON</v>
      </c>
      <c r="AH100" s="336">
        <f t="shared" ref="AH100:AH102" si="145">(L100*100)/$AH$8</f>
        <v>0</v>
      </c>
      <c r="AI100" s="336">
        <f t="shared" ref="AI100:AI102" si="146">(N100*100)/$AI$8</f>
        <v>67.567567567567565</v>
      </c>
      <c r="AJ100" s="336">
        <f t="shared" ref="AJ100:AJ102" si="147">(P100*100)/$AJ$8</f>
        <v>0</v>
      </c>
      <c r="AK100" s="336">
        <f t="shared" ref="AK100:AK102" si="148">(R100*100)/$AK$8</f>
        <v>0</v>
      </c>
      <c r="AL100" s="336">
        <f t="shared" ref="AL100:AL102" si="149">(T100*100)/$AL$8</f>
        <v>0</v>
      </c>
      <c r="AM100" s="336">
        <f t="shared" ref="AM100:AM102" si="150">(V100*100)/$AM$8</f>
        <v>0</v>
      </c>
      <c r="AN100" s="336">
        <f t="shared" ref="AN100:AN102" si="151">(X100*100)/$AN$8</f>
        <v>0</v>
      </c>
      <c r="AO100" s="336">
        <f t="shared" ref="AO100:AO102" si="152">(Z100*100)/$AO$8</f>
        <v>0</v>
      </c>
      <c r="AP100" s="329">
        <f t="shared" ref="AP100:AP102" si="153">COUNTIF(AH100:AO100,"&gt;0")</f>
        <v>1</v>
      </c>
      <c r="AQ100" s="338">
        <f t="shared" ref="AQ100:AQ102" si="154">IF(ISERR(SUM(AH100:AO100)/AP100),0,SUM(AH100:AO100)/AP100)</f>
        <v>67.567567567567565</v>
      </c>
      <c r="AR100" s="339"/>
      <c r="AS100" s="265"/>
    </row>
    <row r="101" spans="2:45" ht="20.25" x14ac:dyDescent="0.4">
      <c r="B101" s="241" t="str">
        <f>'ROLLING 12'!C97</f>
        <v>TANNER</v>
      </c>
      <c r="C101" s="241" t="str">
        <f>'ROLLING 12'!D97</f>
        <v>SCOTT</v>
      </c>
      <c r="D101" s="242">
        <f>'ROLLING 12'!E97</f>
        <v>0</v>
      </c>
      <c r="E101" s="245" t="str">
        <f>'ROLLING 12'!F97</f>
        <v>B/GWENT</v>
      </c>
      <c r="F101" s="450"/>
      <c r="G101" s="274">
        <f t="shared" ref="G101:G118" si="155">SUM(M101+O101+Q101+S101+U101+W101+Y101+AA101)</f>
        <v>0</v>
      </c>
      <c r="H101" s="275">
        <f t="shared" ref="H101:H118" si="156">LARGE(AH101:AO101,1)+LARGE(AH101:AO101,2)+LARGE(AH101:AO101,3)+LARGE(AH101:AO101,4)</f>
        <v>0</v>
      </c>
      <c r="I101" s="276">
        <f t="shared" si="121"/>
        <v>0</v>
      </c>
      <c r="J101" s="281">
        <f t="shared" si="132"/>
        <v>0</v>
      </c>
      <c r="K101" s="226">
        <f>'ROLLING 12'!G97</f>
        <v>10.810810810810811</v>
      </c>
      <c r="L101" s="192">
        <f>'ROLLING 12'!AL97</f>
        <v>0</v>
      </c>
      <c r="M101" s="133">
        <f t="shared" si="133"/>
        <v>0</v>
      </c>
      <c r="N101" s="194">
        <f>'ROLLING 12'!AM97</f>
        <v>0</v>
      </c>
      <c r="O101" s="251">
        <f t="shared" si="134"/>
        <v>0</v>
      </c>
      <c r="P101" s="192">
        <f>'ROLLING 12'!AN97</f>
        <v>0</v>
      </c>
      <c r="Q101" s="193">
        <f t="shared" si="135"/>
        <v>0</v>
      </c>
      <c r="R101" s="194">
        <f>'ROLLING 12'!AO96</f>
        <v>0</v>
      </c>
      <c r="S101" s="251">
        <f t="shared" si="136"/>
        <v>0</v>
      </c>
      <c r="T101" s="192">
        <f>'ROLLING 12'!AP96</f>
        <v>0</v>
      </c>
      <c r="U101" s="193">
        <f t="shared" si="137"/>
        <v>0</v>
      </c>
      <c r="V101" s="192">
        <f>'ROLLING 12'!AQ96</f>
        <v>0</v>
      </c>
      <c r="W101" s="193">
        <f t="shared" si="138"/>
        <v>0</v>
      </c>
      <c r="X101" s="194">
        <f>'ROLLING 12'!AR96</f>
        <v>0</v>
      </c>
      <c r="Y101" s="252">
        <f t="shared" si="139"/>
        <v>0</v>
      </c>
      <c r="Z101" s="134"/>
      <c r="AA101" s="133">
        <f t="shared" si="140"/>
        <v>0</v>
      </c>
      <c r="AC101" s="339"/>
      <c r="AD101" s="328" t="str">
        <f t="shared" si="141"/>
        <v>TANNER</v>
      </c>
      <c r="AE101" s="328" t="str">
        <f t="shared" si="142"/>
        <v>SCOTT</v>
      </c>
      <c r="AF101" s="329">
        <f t="shared" si="143"/>
        <v>0</v>
      </c>
      <c r="AG101" s="375" t="str">
        <f t="shared" si="144"/>
        <v>B/GWENT</v>
      </c>
      <c r="AH101" s="336">
        <f t="shared" si="145"/>
        <v>0</v>
      </c>
      <c r="AI101" s="336">
        <f t="shared" si="146"/>
        <v>0</v>
      </c>
      <c r="AJ101" s="336">
        <f t="shared" si="147"/>
        <v>0</v>
      </c>
      <c r="AK101" s="336">
        <f t="shared" si="148"/>
        <v>0</v>
      </c>
      <c r="AL101" s="336">
        <f t="shared" si="149"/>
        <v>0</v>
      </c>
      <c r="AM101" s="336">
        <f t="shared" si="150"/>
        <v>0</v>
      </c>
      <c r="AN101" s="336">
        <f t="shared" si="151"/>
        <v>0</v>
      </c>
      <c r="AO101" s="336">
        <f t="shared" si="152"/>
        <v>0</v>
      </c>
      <c r="AP101" s="329">
        <f t="shared" si="153"/>
        <v>0</v>
      </c>
      <c r="AQ101" s="338">
        <f t="shared" si="154"/>
        <v>0</v>
      </c>
      <c r="AR101" s="339"/>
      <c r="AS101" s="265"/>
    </row>
    <row r="102" spans="2:45" ht="20.25" x14ac:dyDescent="0.4">
      <c r="B102" s="241" t="str">
        <f>'ROLLING 12'!C98</f>
        <v>THOMAS</v>
      </c>
      <c r="C102" s="241" t="str">
        <f>'ROLLING 12'!D98</f>
        <v>COLIN</v>
      </c>
      <c r="D102" s="242">
        <f>'ROLLING 12'!E98</f>
        <v>51191</v>
      </c>
      <c r="E102" s="245" t="str">
        <f>'ROLLING 12'!F98</f>
        <v>B/GWENT</v>
      </c>
      <c r="F102" s="450"/>
      <c r="G102" s="274">
        <f t="shared" si="155"/>
        <v>71.246246246246244</v>
      </c>
      <c r="H102" s="275">
        <f t="shared" si="156"/>
        <v>71.246246246246244</v>
      </c>
      <c r="I102" s="276">
        <f t="shared" si="121"/>
        <v>1</v>
      </c>
      <c r="J102" s="281">
        <f t="shared" si="132"/>
        <v>2</v>
      </c>
      <c r="K102" s="226">
        <f>'ROLLING 12'!G98</f>
        <v>42.005243820259302</v>
      </c>
      <c r="L102" s="192">
        <f>'ROLLING 12'!AL98</f>
        <v>13</v>
      </c>
      <c r="M102" s="133">
        <f t="shared" si="133"/>
        <v>36.111111111111114</v>
      </c>
      <c r="N102" s="194">
        <f>'ROLLING 12'!AM98</f>
        <v>13</v>
      </c>
      <c r="O102" s="251">
        <f t="shared" si="134"/>
        <v>35.135135135135137</v>
      </c>
      <c r="P102" s="192">
        <f>'ROLLING 12'!AN98</f>
        <v>0</v>
      </c>
      <c r="Q102" s="193">
        <f t="shared" si="135"/>
        <v>0</v>
      </c>
      <c r="R102" s="194">
        <f>'ROLLING 12'!AO97</f>
        <v>0</v>
      </c>
      <c r="S102" s="251">
        <f t="shared" si="136"/>
        <v>0</v>
      </c>
      <c r="T102" s="192">
        <f>'ROLLING 12'!AP97</f>
        <v>0</v>
      </c>
      <c r="U102" s="193">
        <f t="shared" si="137"/>
        <v>0</v>
      </c>
      <c r="V102" s="192">
        <f>'ROLLING 12'!AQ97</f>
        <v>0</v>
      </c>
      <c r="W102" s="193">
        <f t="shared" si="138"/>
        <v>0</v>
      </c>
      <c r="X102" s="194">
        <f>'ROLLING 12'!AR97</f>
        <v>0</v>
      </c>
      <c r="Y102" s="252">
        <f t="shared" si="139"/>
        <v>0</v>
      </c>
      <c r="Z102" s="134"/>
      <c r="AA102" s="133">
        <f t="shared" si="140"/>
        <v>0</v>
      </c>
      <c r="AC102" s="339"/>
      <c r="AD102" s="328" t="str">
        <f t="shared" si="141"/>
        <v>THOMAS</v>
      </c>
      <c r="AE102" s="328" t="str">
        <f t="shared" si="142"/>
        <v>COLIN</v>
      </c>
      <c r="AF102" s="329">
        <f t="shared" si="143"/>
        <v>51191</v>
      </c>
      <c r="AG102" s="375" t="str">
        <f t="shared" si="144"/>
        <v>B/GWENT</v>
      </c>
      <c r="AH102" s="336">
        <f t="shared" si="145"/>
        <v>36.111111111111114</v>
      </c>
      <c r="AI102" s="336">
        <f t="shared" si="146"/>
        <v>35.135135135135137</v>
      </c>
      <c r="AJ102" s="336">
        <f t="shared" si="147"/>
        <v>0</v>
      </c>
      <c r="AK102" s="336">
        <f t="shared" si="148"/>
        <v>0</v>
      </c>
      <c r="AL102" s="336">
        <f t="shared" si="149"/>
        <v>0</v>
      </c>
      <c r="AM102" s="336">
        <f t="shared" si="150"/>
        <v>0</v>
      </c>
      <c r="AN102" s="336">
        <f t="shared" si="151"/>
        <v>0</v>
      </c>
      <c r="AO102" s="336">
        <f t="shared" si="152"/>
        <v>0</v>
      </c>
      <c r="AP102" s="329">
        <f t="shared" si="153"/>
        <v>2</v>
      </c>
      <c r="AQ102" s="338">
        <f t="shared" si="154"/>
        <v>35.623123123123122</v>
      </c>
      <c r="AR102" s="339"/>
      <c r="AS102" s="265"/>
    </row>
    <row r="103" spans="2:45" ht="20.25" x14ac:dyDescent="0.4">
      <c r="B103" s="241"/>
      <c r="C103" s="241"/>
      <c r="D103" s="242"/>
      <c r="E103" s="245"/>
      <c r="F103" s="450"/>
      <c r="G103" s="274">
        <f t="shared" si="155"/>
        <v>0</v>
      </c>
      <c r="H103" s="275"/>
      <c r="I103" s="276"/>
      <c r="J103" s="281">
        <f t="shared" si="132"/>
        <v>0</v>
      </c>
      <c r="K103" s="226">
        <f>'ROLLING 12'!G99</f>
        <v>0</v>
      </c>
      <c r="L103" s="192">
        <f>'ROLLING 12'!AL99</f>
        <v>0</v>
      </c>
      <c r="M103" s="133">
        <f t="shared" si="133"/>
        <v>0</v>
      </c>
      <c r="N103" s="194">
        <f>'ROLLING 12'!AM99</f>
        <v>0</v>
      </c>
      <c r="O103" s="251">
        <f t="shared" si="134"/>
        <v>0</v>
      </c>
      <c r="P103" s="192">
        <f>'ROLLING 12'!AN99</f>
        <v>0</v>
      </c>
      <c r="Q103" s="193">
        <f t="shared" si="135"/>
        <v>0</v>
      </c>
      <c r="R103" s="194">
        <f>'ROLLING 12'!AO98</f>
        <v>0</v>
      </c>
      <c r="S103" s="251">
        <f t="shared" si="136"/>
        <v>0</v>
      </c>
      <c r="T103" s="192">
        <f>'ROLLING 12'!AP98</f>
        <v>0</v>
      </c>
      <c r="U103" s="193">
        <f t="shared" si="137"/>
        <v>0</v>
      </c>
      <c r="V103" s="192">
        <f>'ROLLING 12'!AQ98</f>
        <v>0</v>
      </c>
      <c r="W103" s="193">
        <f t="shared" si="138"/>
        <v>0</v>
      </c>
      <c r="X103" s="194">
        <f>'ROLLING 12'!AR98</f>
        <v>0</v>
      </c>
      <c r="Y103" s="252">
        <f t="shared" si="139"/>
        <v>0</v>
      </c>
      <c r="Z103" s="134"/>
      <c r="AA103" s="133">
        <f t="shared" si="140"/>
        <v>0</v>
      </c>
      <c r="AC103" s="339"/>
      <c r="AD103" s="328"/>
      <c r="AE103" s="328"/>
      <c r="AF103" s="329"/>
      <c r="AG103" s="375"/>
      <c r="AH103" s="336"/>
      <c r="AI103" s="336"/>
      <c r="AJ103" s="336"/>
      <c r="AK103" s="336"/>
      <c r="AL103" s="336"/>
      <c r="AM103" s="336"/>
      <c r="AN103" s="336"/>
      <c r="AO103" s="336"/>
      <c r="AP103" s="329"/>
      <c r="AQ103" s="338"/>
      <c r="AR103" s="339"/>
      <c r="AS103" s="265"/>
    </row>
    <row r="104" spans="2:45" ht="21" thickBot="1" x14ac:dyDescent="0.45">
      <c r="B104" s="241"/>
      <c r="C104" s="241"/>
      <c r="D104" s="242"/>
      <c r="E104" s="245"/>
      <c r="F104" s="449"/>
      <c r="G104" s="274">
        <f t="shared" si="155"/>
        <v>0</v>
      </c>
      <c r="H104" s="275">
        <f t="shared" si="156"/>
        <v>0</v>
      </c>
      <c r="I104" s="276">
        <f t="shared" si="121"/>
        <v>0</v>
      </c>
      <c r="J104" s="281">
        <f t="shared" si="132"/>
        <v>0</v>
      </c>
      <c r="K104" s="226"/>
      <c r="L104" s="192"/>
      <c r="M104" s="133">
        <f t="shared" si="133"/>
        <v>0</v>
      </c>
      <c r="N104" s="194"/>
      <c r="O104" s="251">
        <f t="shared" si="134"/>
        <v>0</v>
      </c>
      <c r="P104" s="192">
        <f>'ROLLING 12'!AN100</f>
        <v>0</v>
      </c>
      <c r="Q104" s="193">
        <f t="shared" si="135"/>
        <v>0</v>
      </c>
      <c r="R104" s="194">
        <f>'ROLLING 12'!AO99</f>
        <v>0</v>
      </c>
      <c r="S104" s="251">
        <f t="shared" si="136"/>
        <v>0</v>
      </c>
      <c r="T104" s="192">
        <f>'ROLLING 12'!AP99</f>
        <v>0</v>
      </c>
      <c r="U104" s="193">
        <f t="shared" si="137"/>
        <v>0</v>
      </c>
      <c r="V104" s="192">
        <f>'ROLLING 12'!AQ99</f>
        <v>0</v>
      </c>
      <c r="W104" s="193">
        <f t="shared" si="138"/>
        <v>0</v>
      </c>
      <c r="X104" s="194">
        <f>'ROLLING 12'!AR99</f>
        <v>0</v>
      </c>
      <c r="Y104" s="252">
        <f t="shared" si="139"/>
        <v>0</v>
      </c>
      <c r="Z104" s="134"/>
      <c r="AA104" s="133">
        <f t="shared" si="140"/>
        <v>0</v>
      </c>
      <c r="AC104" s="339"/>
      <c r="AD104" s="328">
        <f t="shared" si="108"/>
        <v>0</v>
      </c>
      <c r="AE104" s="328">
        <f t="shared" si="104"/>
        <v>0</v>
      </c>
      <c r="AF104" s="329">
        <f t="shared" si="109"/>
        <v>0</v>
      </c>
      <c r="AG104" s="375">
        <f t="shared" si="110"/>
        <v>0</v>
      </c>
      <c r="AH104" s="336">
        <f t="shared" si="111"/>
        <v>0</v>
      </c>
      <c r="AI104" s="336">
        <f t="shared" si="112"/>
        <v>0</v>
      </c>
      <c r="AJ104" s="336">
        <f t="shared" si="113"/>
        <v>0</v>
      </c>
      <c r="AK104" s="336">
        <f t="shared" si="114"/>
        <v>0</v>
      </c>
      <c r="AL104" s="336">
        <f t="shared" si="115"/>
        <v>0</v>
      </c>
      <c r="AM104" s="336">
        <f t="shared" si="116"/>
        <v>0</v>
      </c>
      <c r="AN104" s="336">
        <f t="shared" si="117"/>
        <v>0</v>
      </c>
      <c r="AO104" s="336">
        <f t="shared" si="118"/>
        <v>0</v>
      </c>
      <c r="AP104" s="329">
        <f t="shared" si="62"/>
        <v>0</v>
      </c>
      <c r="AQ104" s="338">
        <f t="shared" si="63"/>
        <v>0</v>
      </c>
      <c r="AR104" s="339"/>
      <c r="AS104" s="265"/>
    </row>
    <row r="105" spans="2:45" ht="27" thickBot="1" x14ac:dyDescent="0.45">
      <c r="B105" s="297"/>
      <c r="C105" s="298" t="s">
        <v>160</v>
      </c>
      <c r="D105" s="299"/>
      <c r="E105" s="300"/>
      <c r="F105" s="453"/>
      <c r="G105" s="453"/>
      <c r="H105" s="453"/>
      <c r="I105" s="453"/>
      <c r="J105" s="289"/>
      <c r="K105" s="291"/>
      <c r="L105" s="292"/>
      <c r="M105" s="293"/>
      <c r="N105" s="292"/>
      <c r="O105" s="293"/>
      <c r="P105" s="292"/>
      <c r="Q105" s="293"/>
      <c r="R105" s="292"/>
      <c r="S105" s="293"/>
      <c r="T105" s="292"/>
      <c r="U105" s="293"/>
      <c r="V105" s="292"/>
      <c r="W105" s="293"/>
      <c r="X105" s="292"/>
      <c r="Y105" s="296"/>
      <c r="Z105" s="294"/>
      <c r="AA105" s="295"/>
      <c r="AC105" s="339"/>
      <c r="AD105" s="328"/>
      <c r="AE105" s="328" t="e">
        <f>#REF!</f>
        <v>#REF!</v>
      </c>
      <c r="AF105" s="329"/>
      <c r="AG105" s="328"/>
      <c r="AH105" s="336"/>
      <c r="AI105" s="336"/>
      <c r="AJ105" s="336"/>
      <c r="AK105" s="336"/>
      <c r="AL105" s="336"/>
      <c r="AM105" s="336"/>
      <c r="AN105" s="336"/>
      <c r="AO105" s="336"/>
      <c r="AP105" s="329"/>
      <c r="AQ105" s="338"/>
      <c r="AR105" s="339"/>
      <c r="AS105" s="265"/>
    </row>
    <row r="106" spans="2:45" ht="20.25" x14ac:dyDescent="0.4">
      <c r="B106" s="245" t="str">
        <f>'ROLLING 12'!C110</f>
        <v>EXARCHOS</v>
      </c>
      <c r="C106" s="241" t="str">
        <f>'ROLLING 12'!D110</f>
        <v>SOTIRIS</v>
      </c>
      <c r="D106" s="242">
        <f>'ROLLING 12'!E110</f>
        <v>50988</v>
      </c>
      <c r="E106" s="241" t="str">
        <f>'ROLLING 12'!F110</f>
        <v>TONDU</v>
      </c>
      <c r="F106" s="374"/>
      <c r="G106" s="274">
        <f t="shared" si="155"/>
        <v>0</v>
      </c>
      <c r="H106" s="275">
        <f t="shared" si="156"/>
        <v>0</v>
      </c>
      <c r="I106" s="276">
        <f t="shared" ref="I106:I119" si="157">IF(H106=0,,RANK(H106,$H$106:$H$119))</f>
        <v>0</v>
      </c>
      <c r="J106" s="281">
        <f t="shared" si="132"/>
        <v>0</v>
      </c>
      <c r="K106" s="226">
        <f>'ROLLING 12'!G110</f>
        <v>69.285714285714278</v>
      </c>
      <c r="L106" s="192">
        <f>'ROLLING 12'!AL110</f>
        <v>0</v>
      </c>
      <c r="M106" s="193">
        <f>AH106</f>
        <v>0</v>
      </c>
      <c r="N106" s="192">
        <f>'ROLLING 12'!AM110</f>
        <v>0</v>
      </c>
      <c r="O106" s="193">
        <f>AI106</f>
        <v>0</v>
      </c>
      <c r="P106" s="194">
        <f>'ROLLING 12'!AN110</f>
        <v>0</v>
      </c>
      <c r="Q106" s="251">
        <f>AJ106</f>
        <v>0</v>
      </c>
      <c r="R106" s="192">
        <f>'ROLLING 12'!AO110</f>
        <v>0</v>
      </c>
      <c r="S106" s="193">
        <f>AK106</f>
        <v>0</v>
      </c>
      <c r="T106" s="194">
        <f>'ROLLING 12'!AP110</f>
        <v>0</v>
      </c>
      <c r="U106" s="251">
        <f>AL106</f>
        <v>0</v>
      </c>
      <c r="V106" s="192">
        <f>'ROLLING 12'!AQ110</f>
        <v>0</v>
      </c>
      <c r="W106" s="193">
        <f>AM106</f>
        <v>0</v>
      </c>
      <c r="X106" s="194"/>
      <c r="Y106" s="307"/>
      <c r="Z106" s="452"/>
      <c r="AA106" s="193"/>
      <c r="AC106" s="339"/>
      <c r="AD106" s="328" t="str">
        <f t="shared" ref="AD106:AD119" si="158">B106</f>
        <v>EXARCHOS</v>
      </c>
      <c r="AE106" s="328" t="str">
        <f t="shared" si="104"/>
        <v>SOTIRIS</v>
      </c>
      <c r="AF106" s="329">
        <f t="shared" ref="AF106:AF119" si="159">D106</f>
        <v>50988</v>
      </c>
      <c r="AG106" s="328" t="str">
        <f t="shared" ref="AG106:AG119" si="160">E106</f>
        <v>TONDU</v>
      </c>
      <c r="AH106" s="336">
        <f t="shared" ref="AH106:AH119" si="161">(L106*100)/$AH$8</f>
        <v>0</v>
      </c>
      <c r="AI106" s="336">
        <f t="shared" ref="AI106:AI119" si="162">(N106*100)/$AI$8</f>
        <v>0</v>
      </c>
      <c r="AJ106" s="336">
        <f t="shared" ref="AJ106:AJ119" si="163">(P106*100)/$AJ$8</f>
        <v>0</v>
      </c>
      <c r="AK106" s="336">
        <f t="shared" ref="AK106:AK119" si="164">(R106*100)/$AK$8</f>
        <v>0</v>
      </c>
      <c r="AL106" s="336">
        <f t="shared" ref="AL106:AL119" si="165">(T106*100)/$AL$8</f>
        <v>0</v>
      </c>
      <c r="AM106" s="336">
        <f t="shared" ref="AM106:AM119" si="166">(V106*100)/$AM$8</f>
        <v>0</v>
      </c>
      <c r="AN106" s="336">
        <f t="shared" ref="AN106:AN119" si="167">(X106*100)/$AN$8</f>
        <v>0</v>
      </c>
      <c r="AO106" s="336">
        <f t="shared" ref="AO106:AO119" si="168">(Z106*100)/$AO$8</f>
        <v>0</v>
      </c>
      <c r="AP106" s="329">
        <f t="shared" ref="AP106:AP119" si="169">COUNTIF(AH106:AO106,"&gt;0")</f>
        <v>0</v>
      </c>
      <c r="AQ106" s="338">
        <f t="shared" ref="AQ106:AQ119" si="170">IF(ISERR(SUM(AH106:AO106)/AP106),0,SUM(AH106:AO106)/AP106)</f>
        <v>0</v>
      </c>
      <c r="AR106" s="339"/>
      <c r="AS106" s="265"/>
    </row>
    <row r="107" spans="2:45" ht="20.25" x14ac:dyDescent="0.4">
      <c r="B107" s="245" t="str">
        <f>'ROLLING 12'!C111</f>
        <v>HICKS</v>
      </c>
      <c r="C107" s="241" t="str">
        <f>'ROLLING 12'!D111</f>
        <v>DAVID</v>
      </c>
      <c r="D107" s="242">
        <f>'ROLLING 12'!E111</f>
        <v>50863</v>
      </c>
      <c r="E107" s="241" t="str">
        <f>'ROLLING 12'!F111</f>
        <v>TONDU</v>
      </c>
      <c r="F107" s="374"/>
      <c r="G107" s="274">
        <f t="shared" si="155"/>
        <v>0</v>
      </c>
      <c r="H107" s="275">
        <f t="shared" si="156"/>
        <v>0</v>
      </c>
      <c r="I107" s="276">
        <f t="shared" si="157"/>
        <v>0</v>
      </c>
      <c r="J107" s="281">
        <f t="shared" si="132"/>
        <v>0</v>
      </c>
      <c r="K107" s="226">
        <f>'ROLLING 12'!G111</f>
        <v>73.687584345479081</v>
      </c>
      <c r="L107" s="192">
        <f>'ROLLING 12'!AL111</f>
        <v>0</v>
      </c>
      <c r="M107" s="193">
        <f t="shared" ref="M107:M119" si="171">AH107</f>
        <v>0</v>
      </c>
      <c r="N107" s="192">
        <f>'ROLLING 12'!AM111</f>
        <v>0</v>
      </c>
      <c r="O107" s="193">
        <f t="shared" ref="O107:O118" si="172">AI107</f>
        <v>0</v>
      </c>
      <c r="P107" s="194">
        <f>'ROLLING 12'!AN111</f>
        <v>0</v>
      </c>
      <c r="Q107" s="251">
        <f t="shared" ref="Q107:Q119" si="173">AJ107</f>
        <v>0</v>
      </c>
      <c r="R107" s="192">
        <f>'ROLLING 12'!AO111</f>
        <v>0</v>
      </c>
      <c r="S107" s="193">
        <f t="shared" ref="S107:S118" si="174">AK107</f>
        <v>0</v>
      </c>
      <c r="T107" s="194">
        <f>'ROLLING 12'!AP111</f>
        <v>0</v>
      </c>
      <c r="U107" s="251">
        <f t="shared" ref="U107:U118" si="175">AL107</f>
        <v>0</v>
      </c>
      <c r="V107" s="192">
        <f>'ROLLING 12'!AQ111</f>
        <v>0</v>
      </c>
      <c r="W107" s="193">
        <f t="shared" ref="W107:W118" si="176">AM107</f>
        <v>0</v>
      </c>
      <c r="X107" s="562"/>
      <c r="Y107" s="85"/>
      <c r="Z107" s="76"/>
      <c r="AA107" s="133"/>
      <c r="AC107" s="339"/>
      <c r="AD107" s="328" t="str">
        <f t="shared" si="158"/>
        <v>HICKS</v>
      </c>
      <c r="AE107" s="328" t="str">
        <f t="shared" si="104"/>
        <v>DAVID</v>
      </c>
      <c r="AF107" s="329">
        <f t="shared" si="159"/>
        <v>50863</v>
      </c>
      <c r="AG107" s="328" t="str">
        <f t="shared" si="160"/>
        <v>TONDU</v>
      </c>
      <c r="AH107" s="336">
        <f t="shared" si="161"/>
        <v>0</v>
      </c>
      <c r="AI107" s="336">
        <f t="shared" si="162"/>
        <v>0</v>
      </c>
      <c r="AJ107" s="336">
        <f t="shared" si="163"/>
        <v>0</v>
      </c>
      <c r="AK107" s="336">
        <f t="shared" si="164"/>
        <v>0</v>
      </c>
      <c r="AL107" s="336">
        <f t="shared" si="165"/>
        <v>0</v>
      </c>
      <c r="AM107" s="336">
        <f t="shared" si="166"/>
        <v>0</v>
      </c>
      <c r="AN107" s="336">
        <f t="shared" si="167"/>
        <v>0</v>
      </c>
      <c r="AO107" s="336">
        <f t="shared" si="168"/>
        <v>0</v>
      </c>
      <c r="AP107" s="329">
        <f t="shared" si="169"/>
        <v>0</v>
      </c>
      <c r="AQ107" s="338">
        <f t="shared" si="170"/>
        <v>0</v>
      </c>
      <c r="AR107" s="339"/>
      <c r="AS107" s="265"/>
    </row>
    <row r="108" spans="2:45" ht="20.25" x14ac:dyDescent="0.4">
      <c r="B108" s="245" t="str">
        <f>'ROLLING 12'!C112</f>
        <v>HORROCKS</v>
      </c>
      <c r="C108" s="241" t="str">
        <f>'ROLLING 12'!D112</f>
        <v>DAN</v>
      </c>
      <c r="D108" s="242">
        <f>'ROLLING 12'!E112</f>
        <v>50094</v>
      </c>
      <c r="E108" s="241" t="str">
        <f>'ROLLING 12'!F112</f>
        <v>TONDU</v>
      </c>
      <c r="F108" s="374"/>
      <c r="G108" s="274">
        <f t="shared" si="155"/>
        <v>0</v>
      </c>
      <c r="H108" s="275">
        <f t="shared" si="156"/>
        <v>0</v>
      </c>
      <c r="I108" s="276">
        <f t="shared" si="157"/>
        <v>0</v>
      </c>
      <c r="J108" s="281">
        <f t="shared" si="132"/>
        <v>0</v>
      </c>
      <c r="K108" s="226">
        <f>'ROLLING 12'!G112</f>
        <v>61.613041613041595</v>
      </c>
      <c r="L108" s="192">
        <f>'ROLLING 12'!AL112</f>
        <v>0</v>
      </c>
      <c r="M108" s="193">
        <f t="shared" si="171"/>
        <v>0</v>
      </c>
      <c r="N108" s="192">
        <f>'ROLLING 12'!AM112</f>
        <v>0</v>
      </c>
      <c r="O108" s="193">
        <f t="shared" si="172"/>
        <v>0</v>
      </c>
      <c r="P108" s="194">
        <f>'ROLLING 12'!AN112</f>
        <v>0</v>
      </c>
      <c r="Q108" s="251">
        <f t="shared" si="173"/>
        <v>0</v>
      </c>
      <c r="R108" s="192">
        <f>'ROLLING 12'!AO112</f>
        <v>0</v>
      </c>
      <c r="S108" s="193">
        <f t="shared" si="174"/>
        <v>0</v>
      </c>
      <c r="T108" s="194">
        <f>'ROLLING 12'!AP112</f>
        <v>0</v>
      </c>
      <c r="U108" s="251">
        <f t="shared" si="175"/>
        <v>0</v>
      </c>
      <c r="V108" s="192">
        <f>'ROLLING 12'!AQ112</f>
        <v>0</v>
      </c>
      <c r="W108" s="193">
        <f t="shared" si="176"/>
        <v>0</v>
      </c>
      <c r="X108" s="562"/>
      <c r="Y108" s="85"/>
      <c r="Z108" s="76"/>
      <c r="AA108" s="133"/>
      <c r="AC108" s="339"/>
      <c r="AD108" s="328" t="str">
        <f t="shared" si="158"/>
        <v>HORROCKS</v>
      </c>
      <c r="AE108" s="328" t="str">
        <f t="shared" si="104"/>
        <v>DAN</v>
      </c>
      <c r="AF108" s="329">
        <f t="shared" si="159"/>
        <v>50094</v>
      </c>
      <c r="AG108" s="328" t="str">
        <f t="shared" si="160"/>
        <v>TONDU</v>
      </c>
      <c r="AH108" s="336">
        <f t="shared" si="161"/>
        <v>0</v>
      </c>
      <c r="AI108" s="336">
        <f t="shared" si="162"/>
        <v>0</v>
      </c>
      <c r="AJ108" s="336">
        <f t="shared" si="163"/>
        <v>0</v>
      </c>
      <c r="AK108" s="336">
        <f t="shared" si="164"/>
        <v>0</v>
      </c>
      <c r="AL108" s="336">
        <f t="shared" si="165"/>
        <v>0</v>
      </c>
      <c r="AM108" s="336">
        <f t="shared" si="166"/>
        <v>0</v>
      </c>
      <c r="AN108" s="336">
        <f t="shared" si="167"/>
        <v>0</v>
      </c>
      <c r="AO108" s="336">
        <f t="shared" si="168"/>
        <v>0</v>
      </c>
      <c r="AP108" s="329">
        <f t="shared" si="169"/>
        <v>0</v>
      </c>
      <c r="AQ108" s="338">
        <f t="shared" si="170"/>
        <v>0</v>
      </c>
      <c r="AR108" s="339"/>
      <c r="AS108" s="265"/>
    </row>
    <row r="109" spans="2:45" ht="20.25" x14ac:dyDescent="0.4">
      <c r="B109" s="245" t="str">
        <f>'ROLLING 12'!C113</f>
        <v>JACOB</v>
      </c>
      <c r="C109" s="241" t="str">
        <f>'ROLLING 12'!D113</f>
        <v>PETER</v>
      </c>
      <c r="D109" s="242">
        <f>'ROLLING 12'!E113</f>
        <v>50642</v>
      </c>
      <c r="E109" s="241" t="str">
        <f>'ROLLING 12'!F113</f>
        <v>B/GWENT</v>
      </c>
      <c r="F109" s="374"/>
      <c r="G109" s="274">
        <f t="shared" si="155"/>
        <v>0</v>
      </c>
      <c r="H109" s="275">
        <f t="shared" si="156"/>
        <v>0</v>
      </c>
      <c r="I109" s="276">
        <f t="shared" si="157"/>
        <v>0</v>
      </c>
      <c r="J109" s="281">
        <f t="shared" si="132"/>
        <v>0</v>
      </c>
      <c r="K109" s="226">
        <f>'ROLLING 12'!G113</f>
        <v>72.432756583685375</v>
      </c>
      <c r="L109" s="192">
        <f>'ROLLING 12'!AL113</f>
        <v>0</v>
      </c>
      <c r="M109" s="193">
        <f t="shared" si="171"/>
        <v>0</v>
      </c>
      <c r="N109" s="192">
        <f>'ROLLING 12'!AM113</f>
        <v>0</v>
      </c>
      <c r="O109" s="193">
        <f t="shared" si="172"/>
        <v>0</v>
      </c>
      <c r="P109" s="194">
        <f>'ROLLING 12'!AN113</f>
        <v>0</v>
      </c>
      <c r="Q109" s="251">
        <f t="shared" si="173"/>
        <v>0</v>
      </c>
      <c r="R109" s="192">
        <f>'ROLLING 12'!AO113</f>
        <v>0</v>
      </c>
      <c r="S109" s="193">
        <f t="shared" si="174"/>
        <v>0</v>
      </c>
      <c r="T109" s="194">
        <f>'ROLLING 12'!AP113</f>
        <v>0</v>
      </c>
      <c r="U109" s="251">
        <f t="shared" si="175"/>
        <v>0</v>
      </c>
      <c r="V109" s="192">
        <f>'ROLLING 12'!AQ113</f>
        <v>0</v>
      </c>
      <c r="W109" s="193">
        <f t="shared" si="176"/>
        <v>0</v>
      </c>
      <c r="X109" s="562"/>
      <c r="Y109" s="85"/>
      <c r="Z109" s="76"/>
      <c r="AA109" s="133"/>
      <c r="AC109" s="339"/>
      <c r="AD109" s="328" t="str">
        <f t="shared" si="158"/>
        <v>JACOB</v>
      </c>
      <c r="AE109" s="328" t="str">
        <f t="shared" si="104"/>
        <v>PETER</v>
      </c>
      <c r="AF109" s="329">
        <f t="shared" si="159"/>
        <v>50642</v>
      </c>
      <c r="AG109" s="328" t="str">
        <f t="shared" si="160"/>
        <v>B/GWENT</v>
      </c>
      <c r="AH109" s="336">
        <f t="shared" si="161"/>
        <v>0</v>
      </c>
      <c r="AI109" s="336">
        <f t="shared" si="162"/>
        <v>0</v>
      </c>
      <c r="AJ109" s="336">
        <f t="shared" si="163"/>
        <v>0</v>
      </c>
      <c r="AK109" s="336">
        <f t="shared" si="164"/>
        <v>0</v>
      </c>
      <c r="AL109" s="336">
        <f t="shared" si="165"/>
        <v>0</v>
      </c>
      <c r="AM109" s="336">
        <f t="shared" si="166"/>
        <v>0</v>
      </c>
      <c r="AN109" s="336">
        <f t="shared" si="167"/>
        <v>0</v>
      </c>
      <c r="AO109" s="336">
        <f t="shared" si="168"/>
        <v>0</v>
      </c>
      <c r="AP109" s="329">
        <f t="shared" si="169"/>
        <v>0</v>
      </c>
      <c r="AQ109" s="338">
        <f t="shared" si="170"/>
        <v>0</v>
      </c>
      <c r="AR109" s="339"/>
      <c r="AS109" s="265"/>
    </row>
    <row r="110" spans="2:45" ht="20.25" x14ac:dyDescent="0.4">
      <c r="B110" s="245" t="str">
        <f>'ROLLING 12'!C114</f>
        <v>JAMES</v>
      </c>
      <c r="C110" s="241" t="str">
        <f>'ROLLING 12'!D114</f>
        <v>GARETH</v>
      </c>
      <c r="D110" s="242">
        <f>'ROLLING 12'!E114</f>
        <v>50702</v>
      </c>
      <c r="E110" s="241" t="str">
        <f>'ROLLING 12'!F114</f>
        <v>B/GWENT</v>
      </c>
      <c r="F110" s="374"/>
      <c r="G110" s="274">
        <f t="shared" si="155"/>
        <v>0</v>
      </c>
      <c r="H110" s="275">
        <f t="shared" si="156"/>
        <v>0</v>
      </c>
      <c r="I110" s="276">
        <f t="shared" si="157"/>
        <v>0</v>
      </c>
      <c r="J110" s="281">
        <f t="shared" si="132"/>
        <v>0</v>
      </c>
      <c r="K110" s="226">
        <f>'ROLLING 12'!G114</f>
        <v>67.762774384291419</v>
      </c>
      <c r="L110" s="192">
        <f>'ROLLING 12'!AL114</f>
        <v>0</v>
      </c>
      <c r="M110" s="193">
        <f t="shared" si="171"/>
        <v>0</v>
      </c>
      <c r="N110" s="192">
        <f>'ROLLING 12'!AM114</f>
        <v>0</v>
      </c>
      <c r="O110" s="193">
        <f t="shared" si="172"/>
        <v>0</v>
      </c>
      <c r="P110" s="194">
        <f>'ROLLING 12'!AN114</f>
        <v>0</v>
      </c>
      <c r="Q110" s="251">
        <f t="shared" si="173"/>
        <v>0</v>
      </c>
      <c r="R110" s="192">
        <f>'ROLLING 12'!AO114</f>
        <v>0</v>
      </c>
      <c r="S110" s="193">
        <f t="shared" si="174"/>
        <v>0</v>
      </c>
      <c r="T110" s="194">
        <f>'ROLLING 12'!AP114</f>
        <v>0</v>
      </c>
      <c r="U110" s="251">
        <f t="shared" si="175"/>
        <v>0</v>
      </c>
      <c r="V110" s="192">
        <f>'ROLLING 12'!AQ114</f>
        <v>0</v>
      </c>
      <c r="W110" s="193">
        <f t="shared" si="176"/>
        <v>0</v>
      </c>
      <c r="X110" s="562"/>
      <c r="Y110" s="85"/>
      <c r="Z110" s="76"/>
      <c r="AA110" s="133"/>
      <c r="AC110" s="339"/>
      <c r="AD110" s="328" t="str">
        <f t="shared" si="158"/>
        <v>JAMES</v>
      </c>
      <c r="AE110" s="328" t="str">
        <f t="shared" si="104"/>
        <v>GARETH</v>
      </c>
      <c r="AF110" s="329">
        <f t="shared" si="159"/>
        <v>50702</v>
      </c>
      <c r="AG110" s="328" t="str">
        <f t="shared" si="160"/>
        <v>B/GWENT</v>
      </c>
      <c r="AH110" s="336">
        <f t="shared" si="161"/>
        <v>0</v>
      </c>
      <c r="AI110" s="336">
        <f t="shared" si="162"/>
        <v>0</v>
      </c>
      <c r="AJ110" s="336">
        <f t="shared" si="163"/>
        <v>0</v>
      </c>
      <c r="AK110" s="336">
        <f t="shared" si="164"/>
        <v>0</v>
      </c>
      <c r="AL110" s="336">
        <f t="shared" si="165"/>
        <v>0</v>
      </c>
      <c r="AM110" s="336">
        <f t="shared" si="166"/>
        <v>0</v>
      </c>
      <c r="AN110" s="336">
        <f t="shared" si="167"/>
        <v>0</v>
      </c>
      <c r="AO110" s="336">
        <f t="shared" si="168"/>
        <v>0</v>
      </c>
      <c r="AP110" s="329"/>
      <c r="AQ110" s="338"/>
      <c r="AR110" s="339"/>
      <c r="AS110" s="265"/>
    </row>
    <row r="111" spans="2:45" ht="20.25" x14ac:dyDescent="0.4">
      <c r="B111" s="245" t="str">
        <f>'ROLLING 12'!C115</f>
        <v>JONES</v>
      </c>
      <c r="C111" s="241" t="str">
        <f>'ROLLING 12'!D115</f>
        <v>JAMES</v>
      </c>
      <c r="D111" s="242">
        <f>'ROLLING 12'!E115</f>
        <v>51101</v>
      </c>
      <c r="E111" s="241" t="str">
        <f>'ROLLING 12'!F115</f>
        <v>TONDU</v>
      </c>
      <c r="F111" s="374"/>
      <c r="G111" s="274">
        <f t="shared" si="155"/>
        <v>0</v>
      </c>
      <c r="H111" s="275">
        <f t="shared" si="156"/>
        <v>0</v>
      </c>
      <c r="I111" s="276">
        <f t="shared" si="157"/>
        <v>0</v>
      </c>
      <c r="J111" s="281">
        <f t="shared" si="132"/>
        <v>0</v>
      </c>
      <c r="K111" s="226">
        <f>'ROLLING 12'!G115</f>
        <v>50.461088618983361</v>
      </c>
      <c r="L111" s="192">
        <f>'ROLLING 12'!AL115</f>
        <v>0</v>
      </c>
      <c r="M111" s="193">
        <f t="shared" si="171"/>
        <v>0</v>
      </c>
      <c r="N111" s="192">
        <f>'ROLLING 12'!AM115</f>
        <v>0</v>
      </c>
      <c r="O111" s="193">
        <f t="shared" si="172"/>
        <v>0</v>
      </c>
      <c r="P111" s="194">
        <f>'ROLLING 12'!AN115</f>
        <v>0</v>
      </c>
      <c r="Q111" s="251">
        <f t="shared" si="173"/>
        <v>0</v>
      </c>
      <c r="R111" s="192">
        <f>'ROLLING 12'!AO115</f>
        <v>0</v>
      </c>
      <c r="S111" s="193">
        <f t="shared" si="174"/>
        <v>0</v>
      </c>
      <c r="T111" s="194">
        <f>'ROLLING 12'!AP115</f>
        <v>0</v>
      </c>
      <c r="U111" s="251">
        <f t="shared" si="175"/>
        <v>0</v>
      </c>
      <c r="V111" s="192">
        <f>'ROLLING 12'!AQ115</f>
        <v>0</v>
      </c>
      <c r="W111" s="193">
        <f t="shared" si="176"/>
        <v>0</v>
      </c>
      <c r="X111" s="562"/>
      <c r="Y111" s="85"/>
      <c r="Z111" s="76"/>
      <c r="AA111" s="133"/>
      <c r="AC111" s="339"/>
      <c r="AD111" s="328" t="str">
        <f t="shared" si="158"/>
        <v>JONES</v>
      </c>
      <c r="AE111" s="328" t="str">
        <f t="shared" si="104"/>
        <v>JAMES</v>
      </c>
      <c r="AF111" s="329">
        <f t="shared" si="159"/>
        <v>51101</v>
      </c>
      <c r="AG111" s="375" t="str">
        <f t="shared" si="160"/>
        <v>TONDU</v>
      </c>
      <c r="AH111" s="336">
        <f t="shared" si="161"/>
        <v>0</v>
      </c>
      <c r="AI111" s="336">
        <f t="shared" si="162"/>
        <v>0</v>
      </c>
      <c r="AJ111" s="336">
        <f t="shared" si="163"/>
        <v>0</v>
      </c>
      <c r="AK111" s="336">
        <f t="shared" si="164"/>
        <v>0</v>
      </c>
      <c r="AL111" s="336">
        <f t="shared" si="165"/>
        <v>0</v>
      </c>
      <c r="AM111" s="336">
        <f t="shared" si="166"/>
        <v>0</v>
      </c>
      <c r="AN111" s="336">
        <f t="shared" si="167"/>
        <v>0</v>
      </c>
      <c r="AO111" s="336">
        <f t="shared" si="168"/>
        <v>0</v>
      </c>
      <c r="AP111" s="329">
        <f t="shared" si="169"/>
        <v>0</v>
      </c>
      <c r="AQ111" s="338">
        <f t="shared" si="170"/>
        <v>0</v>
      </c>
      <c r="AR111" s="339"/>
      <c r="AS111" s="265"/>
    </row>
    <row r="112" spans="2:45" ht="20.25" x14ac:dyDescent="0.4">
      <c r="B112" s="245" t="str">
        <f>'ROLLING 12'!C116</f>
        <v>KOCIOMBAS</v>
      </c>
      <c r="C112" s="241" t="str">
        <f>'ROLLING 12'!D116</f>
        <v>JOHN</v>
      </c>
      <c r="D112" s="242">
        <f>'ROLLING 12'!E116</f>
        <v>50540</v>
      </c>
      <c r="E112" s="241" t="str">
        <f>'ROLLING 12'!F116</f>
        <v>CASTLETON</v>
      </c>
      <c r="F112" s="648"/>
      <c r="G112" s="274">
        <f t="shared" si="155"/>
        <v>219.77939477939481</v>
      </c>
      <c r="H112" s="275">
        <f t="shared" si="156"/>
        <v>219.77939477939478</v>
      </c>
      <c r="I112" s="276">
        <f t="shared" si="157"/>
        <v>2</v>
      </c>
      <c r="J112" s="281">
        <f t="shared" si="132"/>
        <v>3</v>
      </c>
      <c r="K112" s="226">
        <f>'ROLLING 12'!G116</f>
        <v>67.913722702809395</v>
      </c>
      <c r="L112" s="192">
        <f>'ROLLING 12'!AL116</f>
        <v>29</v>
      </c>
      <c r="M112" s="193">
        <f t="shared" si="171"/>
        <v>80.555555555555557</v>
      </c>
      <c r="N112" s="192">
        <f>'ROLLING 12'!AM116</f>
        <v>24</v>
      </c>
      <c r="O112" s="193">
        <f t="shared" si="172"/>
        <v>64.86486486486487</v>
      </c>
      <c r="P112" s="194">
        <f>'ROLLING 12'!AN116</f>
        <v>29</v>
      </c>
      <c r="Q112" s="251">
        <f t="shared" si="173"/>
        <v>74.358974358974365</v>
      </c>
      <c r="R112" s="192">
        <f>'ROLLING 12'!AO116</f>
        <v>0</v>
      </c>
      <c r="S112" s="193">
        <f t="shared" si="174"/>
        <v>0</v>
      </c>
      <c r="T112" s="194">
        <f>'ROLLING 12'!AP116</f>
        <v>0</v>
      </c>
      <c r="U112" s="251">
        <f t="shared" si="175"/>
        <v>0</v>
      </c>
      <c r="V112" s="192">
        <f>'ROLLING 12'!AQ116</f>
        <v>0</v>
      </c>
      <c r="W112" s="193">
        <f t="shared" si="176"/>
        <v>0</v>
      </c>
      <c r="X112" s="562"/>
      <c r="Y112" s="85"/>
      <c r="Z112" s="76"/>
      <c r="AA112" s="133"/>
      <c r="AC112" s="339"/>
      <c r="AD112" s="328" t="str">
        <f t="shared" si="158"/>
        <v>KOCIOMBAS</v>
      </c>
      <c r="AE112" s="328" t="str">
        <f t="shared" si="104"/>
        <v>JOHN</v>
      </c>
      <c r="AF112" s="329">
        <f t="shared" si="159"/>
        <v>50540</v>
      </c>
      <c r="AG112" s="375" t="str">
        <f t="shared" si="160"/>
        <v>CASTLETON</v>
      </c>
      <c r="AH112" s="336">
        <f t="shared" si="161"/>
        <v>80.555555555555557</v>
      </c>
      <c r="AI112" s="336">
        <f t="shared" si="162"/>
        <v>64.86486486486487</v>
      </c>
      <c r="AJ112" s="336">
        <f t="shared" si="163"/>
        <v>74.358974358974365</v>
      </c>
      <c r="AK112" s="336">
        <f t="shared" si="164"/>
        <v>0</v>
      </c>
      <c r="AL112" s="336">
        <f t="shared" si="165"/>
        <v>0</v>
      </c>
      <c r="AM112" s="336">
        <f t="shared" si="166"/>
        <v>0</v>
      </c>
      <c r="AN112" s="336">
        <f t="shared" si="167"/>
        <v>0</v>
      </c>
      <c r="AO112" s="336">
        <f t="shared" si="168"/>
        <v>0</v>
      </c>
      <c r="AP112" s="329">
        <f t="shared" si="169"/>
        <v>3</v>
      </c>
      <c r="AQ112" s="338">
        <f t="shared" si="170"/>
        <v>73.259798259798274</v>
      </c>
      <c r="AR112" s="339"/>
      <c r="AS112" s="265"/>
    </row>
    <row r="113" spans="2:45" ht="20.25" x14ac:dyDescent="0.4">
      <c r="B113" s="245" t="str">
        <f>'ROLLING 12'!C117</f>
        <v>MORGAN</v>
      </c>
      <c r="C113" s="241" t="str">
        <f>'ROLLING 12'!D117</f>
        <v>NEIL</v>
      </c>
      <c r="D113" s="242">
        <f>'ROLLING 12'!E117</f>
        <v>51058</v>
      </c>
      <c r="E113" s="241" t="str">
        <f>'ROLLING 12'!F117</f>
        <v>TONDU</v>
      </c>
      <c r="F113" s="374"/>
      <c r="G113" s="274">
        <f t="shared" si="155"/>
        <v>0</v>
      </c>
      <c r="H113" s="275">
        <f t="shared" si="156"/>
        <v>0</v>
      </c>
      <c r="I113" s="276">
        <f t="shared" si="157"/>
        <v>0</v>
      </c>
      <c r="J113" s="281">
        <f t="shared" si="132"/>
        <v>0</v>
      </c>
      <c r="K113" s="226">
        <f>'ROLLING 12'!G117</f>
        <v>52.201187702348697</v>
      </c>
      <c r="L113" s="192">
        <f>'ROLLING 12'!AL117</f>
        <v>0</v>
      </c>
      <c r="M113" s="193">
        <f t="shared" si="171"/>
        <v>0</v>
      </c>
      <c r="N113" s="192">
        <f>'ROLLING 12'!AM117</f>
        <v>0</v>
      </c>
      <c r="O113" s="193">
        <f t="shared" si="172"/>
        <v>0</v>
      </c>
      <c r="P113" s="194">
        <f>'ROLLING 12'!AN117</f>
        <v>0</v>
      </c>
      <c r="Q113" s="251">
        <f t="shared" si="173"/>
        <v>0</v>
      </c>
      <c r="R113" s="192">
        <f>'ROLLING 12'!AO117</f>
        <v>0</v>
      </c>
      <c r="S113" s="193">
        <f t="shared" si="174"/>
        <v>0</v>
      </c>
      <c r="T113" s="194">
        <f>'ROLLING 12'!AP117</f>
        <v>0</v>
      </c>
      <c r="U113" s="251">
        <f t="shared" si="175"/>
        <v>0</v>
      </c>
      <c r="V113" s="192">
        <f>'ROLLING 12'!AQ117</f>
        <v>0</v>
      </c>
      <c r="W113" s="193">
        <f t="shared" si="176"/>
        <v>0</v>
      </c>
      <c r="X113" s="562"/>
      <c r="Y113" s="85"/>
      <c r="Z113" s="76"/>
      <c r="AA113" s="133"/>
      <c r="AC113" s="339"/>
      <c r="AD113" s="328" t="str">
        <f t="shared" si="158"/>
        <v>MORGAN</v>
      </c>
      <c r="AE113" s="328" t="str">
        <f t="shared" si="104"/>
        <v>NEIL</v>
      </c>
      <c r="AF113" s="329">
        <f t="shared" si="159"/>
        <v>51058</v>
      </c>
      <c r="AG113" s="375" t="str">
        <f t="shared" si="160"/>
        <v>TONDU</v>
      </c>
      <c r="AH113" s="336">
        <f t="shared" si="161"/>
        <v>0</v>
      </c>
      <c r="AI113" s="336">
        <f t="shared" si="162"/>
        <v>0</v>
      </c>
      <c r="AJ113" s="336">
        <f t="shared" si="163"/>
        <v>0</v>
      </c>
      <c r="AK113" s="336">
        <f t="shared" si="164"/>
        <v>0</v>
      </c>
      <c r="AL113" s="336">
        <f t="shared" si="165"/>
        <v>0</v>
      </c>
      <c r="AM113" s="336">
        <f t="shared" si="166"/>
        <v>0</v>
      </c>
      <c r="AN113" s="336">
        <f t="shared" si="167"/>
        <v>0</v>
      </c>
      <c r="AO113" s="336">
        <f t="shared" si="168"/>
        <v>0</v>
      </c>
      <c r="AP113" s="329">
        <f t="shared" si="169"/>
        <v>0</v>
      </c>
      <c r="AQ113" s="338">
        <f t="shared" si="170"/>
        <v>0</v>
      </c>
      <c r="AR113" s="339"/>
      <c r="AS113" s="265"/>
    </row>
    <row r="114" spans="2:45" ht="20.25" x14ac:dyDescent="0.4">
      <c r="B114" s="245" t="str">
        <f>'ROLLING 12'!C118</f>
        <v>OWEN</v>
      </c>
      <c r="C114" s="241" t="str">
        <f>'ROLLING 12'!D118</f>
        <v>DAN</v>
      </c>
      <c r="D114" s="242">
        <f>'ROLLING 12'!E118</f>
        <v>51103</v>
      </c>
      <c r="E114" s="241" t="str">
        <f>'ROLLING 12'!F118</f>
        <v>TONDU</v>
      </c>
      <c r="F114" s="374"/>
      <c r="G114" s="274">
        <f t="shared" si="155"/>
        <v>0</v>
      </c>
      <c r="H114" s="275">
        <f t="shared" si="156"/>
        <v>0</v>
      </c>
      <c r="I114" s="276">
        <f t="shared" si="157"/>
        <v>0</v>
      </c>
      <c r="J114" s="281">
        <f t="shared" si="132"/>
        <v>0</v>
      </c>
      <c r="K114" s="226" t="e">
        <f>'ROLLING 12'!G118</f>
        <v>#DIV/0!</v>
      </c>
      <c r="L114" s="192">
        <f>'ROLLING 12'!AL118</f>
        <v>0</v>
      </c>
      <c r="M114" s="193">
        <f t="shared" si="171"/>
        <v>0</v>
      </c>
      <c r="N114" s="192">
        <f>'ROLLING 12'!AM118</f>
        <v>0</v>
      </c>
      <c r="O114" s="193">
        <f t="shared" si="172"/>
        <v>0</v>
      </c>
      <c r="P114" s="194">
        <f>'ROLLING 12'!AN118</f>
        <v>0</v>
      </c>
      <c r="Q114" s="251">
        <f t="shared" si="173"/>
        <v>0</v>
      </c>
      <c r="R114" s="192">
        <f>'ROLLING 12'!AO118</f>
        <v>0</v>
      </c>
      <c r="S114" s="193">
        <f t="shared" si="174"/>
        <v>0</v>
      </c>
      <c r="T114" s="194">
        <f>'ROLLING 12'!AP118</f>
        <v>0</v>
      </c>
      <c r="U114" s="251">
        <f t="shared" si="175"/>
        <v>0</v>
      </c>
      <c r="V114" s="192">
        <f>'ROLLING 12'!AQ118</f>
        <v>0</v>
      </c>
      <c r="W114" s="193">
        <f t="shared" si="176"/>
        <v>0</v>
      </c>
      <c r="X114" s="562"/>
      <c r="Y114" s="85"/>
      <c r="Z114" s="76"/>
      <c r="AA114" s="133"/>
      <c r="AC114" s="339"/>
      <c r="AD114" s="328" t="str">
        <f t="shared" si="158"/>
        <v>OWEN</v>
      </c>
      <c r="AE114" s="328" t="str">
        <f t="shared" si="104"/>
        <v>DAN</v>
      </c>
      <c r="AF114" s="329">
        <f t="shared" si="159"/>
        <v>51103</v>
      </c>
      <c r="AG114" s="375" t="str">
        <f t="shared" si="160"/>
        <v>TONDU</v>
      </c>
      <c r="AH114" s="336">
        <f t="shared" si="161"/>
        <v>0</v>
      </c>
      <c r="AI114" s="336">
        <f t="shared" si="162"/>
        <v>0</v>
      </c>
      <c r="AJ114" s="336">
        <f t="shared" si="163"/>
        <v>0</v>
      </c>
      <c r="AK114" s="336">
        <f t="shared" si="164"/>
        <v>0</v>
      </c>
      <c r="AL114" s="336">
        <f t="shared" si="165"/>
        <v>0</v>
      </c>
      <c r="AM114" s="336">
        <f t="shared" si="166"/>
        <v>0</v>
      </c>
      <c r="AN114" s="336">
        <f t="shared" si="167"/>
        <v>0</v>
      </c>
      <c r="AO114" s="336">
        <f t="shared" si="168"/>
        <v>0</v>
      </c>
      <c r="AP114" s="329">
        <f t="shared" si="169"/>
        <v>0</v>
      </c>
      <c r="AQ114" s="338">
        <f t="shared" si="170"/>
        <v>0</v>
      </c>
      <c r="AR114" s="339"/>
      <c r="AS114" s="265"/>
    </row>
    <row r="115" spans="2:45" ht="20.25" x14ac:dyDescent="0.4">
      <c r="B115" s="245" t="str">
        <f>'ROLLING 12'!C119</f>
        <v>SMITH</v>
      </c>
      <c r="C115" s="241" t="str">
        <f>'ROLLING 12'!D119</f>
        <v>BARRY</v>
      </c>
      <c r="D115" s="242">
        <f>'ROLLING 12'!E119</f>
        <v>51070</v>
      </c>
      <c r="E115" s="241" t="str">
        <f>'ROLLING 12'!F119</f>
        <v>B/GWENT</v>
      </c>
      <c r="F115" s="648"/>
      <c r="G115" s="274">
        <f t="shared" si="155"/>
        <v>123.07692307692308</v>
      </c>
      <c r="H115" s="275">
        <f t="shared" si="156"/>
        <v>123.07692307692308</v>
      </c>
      <c r="I115" s="276">
        <f t="shared" si="157"/>
        <v>3</v>
      </c>
      <c r="J115" s="281">
        <f t="shared" si="132"/>
        <v>2</v>
      </c>
      <c r="K115" s="226">
        <f>'ROLLING 12'!G119</f>
        <v>62.950301578121127</v>
      </c>
      <c r="L115" s="192">
        <f>'ROLLING 12'!AL119</f>
        <v>24</v>
      </c>
      <c r="M115" s="193">
        <f t="shared" si="171"/>
        <v>66.666666666666671</v>
      </c>
      <c r="N115" s="192">
        <f>'ROLLING 12'!AM119</f>
        <v>0</v>
      </c>
      <c r="O115" s="193">
        <f t="shared" si="172"/>
        <v>0</v>
      </c>
      <c r="P115" s="194">
        <f>'ROLLING 12'!AN119</f>
        <v>22</v>
      </c>
      <c r="Q115" s="251">
        <f t="shared" si="173"/>
        <v>56.410256410256409</v>
      </c>
      <c r="R115" s="192">
        <f>'ROLLING 12'!AO119</f>
        <v>0</v>
      </c>
      <c r="S115" s="193">
        <f t="shared" si="174"/>
        <v>0</v>
      </c>
      <c r="T115" s="194">
        <f>'ROLLING 12'!AP119</f>
        <v>0</v>
      </c>
      <c r="U115" s="251">
        <f t="shared" si="175"/>
        <v>0</v>
      </c>
      <c r="V115" s="192">
        <f>'ROLLING 12'!AQ119</f>
        <v>0</v>
      </c>
      <c r="W115" s="193">
        <f t="shared" si="176"/>
        <v>0</v>
      </c>
      <c r="X115" s="562"/>
      <c r="Y115" s="85"/>
      <c r="Z115" s="76"/>
      <c r="AA115" s="133"/>
      <c r="AC115" s="339"/>
      <c r="AD115" s="328" t="str">
        <f t="shared" si="158"/>
        <v>SMITH</v>
      </c>
      <c r="AE115" s="328" t="str">
        <f t="shared" si="104"/>
        <v>BARRY</v>
      </c>
      <c r="AF115" s="329">
        <f t="shared" si="159"/>
        <v>51070</v>
      </c>
      <c r="AG115" s="375" t="str">
        <f t="shared" si="160"/>
        <v>B/GWENT</v>
      </c>
      <c r="AH115" s="336">
        <f t="shared" si="161"/>
        <v>66.666666666666671</v>
      </c>
      <c r="AI115" s="336">
        <f t="shared" si="162"/>
        <v>0</v>
      </c>
      <c r="AJ115" s="336">
        <f t="shared" si="163"/>
        <v>56.410256410256409</v>
      </c>
      <c r="AK115" s="336">
        <f t="shared" si="164"/>
        <v>0</v>
      </c>
      <c r="AL115" s="336">
        <f t="shared" si="165"/>
        <v>0</v>
      </c>
      <c r="AM115" s="336">
        <f t="shared" si="166"/>
        <v>0</v>
      </c>
      <c r="AN115" s="336">
        <f t="shared" si="167"/>
        <v>0</v>
      </c>
      <c r="AO115" s="336">
        <f t="shared" si="168"/>
        <v>0</v>
      </c>
      <c r="AP115" s="329">
        <f t="shared" si="169"/>
        <v>2</v>
      </c>
      <c r="AQ115" s="338">
        <f t="shared" si="170"/>
        <v>61.53846153846154</v>
      </c>
      <c r="AR115" s="339"/>
      <c r="AS115" s="265"/>
    </row>
    <row r="116" spans="2:45" ht="20.25" x14ac:dyDescent="0.4">
      <c r="B116" s="245" t="str">
        <f>'ROLLING 12'!C120</f>
        <v>SUMMERS</v>
      </c>
      <c r="C116" s="241" t="str">
        <f>'ROLLING 12'!D120</f>
        <v>RUSSELL</v>
      </c>
      <c r="D116" s="242">
        <f>'ROLLING 12'!E120</f>
        <v>50661</v>
      </c>
      <c r="E116" s="241" t="str">
        <f>'ROLLING 12'!F120</f>
        <v>NELSON</v>
      </c>
      <c r="F116" s="374"/>
      <c r="G116" s="274">
        <f t="shared" si="155"/>
        <v>0</v>
      </c>
      <c r="H116" s="275">
        <f t="shared" si="156"/>
        <v>0</v>
      </c>
      <c r="I116" s="276">
        <f t="shared" si="157"/>
        <v>0</v>
      </c>
      <c r="J116" s="281">
        <f t="shared" si="132"/>
        <v>0</v>
      </c>
      <c r="K116" s="226">
        <f>'ROLLING 12'!G120</f>
        <v>60.72178453757401</v>
      </c>
      <c r="L116" s="192">
        <f>'ROLLING 12'!AL120</f>
        <v>0</v>
      </c>
      <c r="M116" s="193">
        <f t="shared" si="171"/>
        <v>0</v>
      </c>
      <c r="N116" s="192">
        <f>'ROLLING 12'!AM120</f>
        <v>0</v>
      </c>
      <c r="O116" s="193">
        <f t="shared" si="172"/>
        <v>0</v>
      </c>
      <c r="P116" s="194">
        <f>'ROLLING 12'!AN120</f>
        <v>0</v>
      </c>
      <c r="Q116" s="251">
        <f t="shared" si="173"/>
        <v>0</v>
      </c>
      <c r="R116" s="192">
        <f>'ROLLING 12'!AO120</f>
        <v>0</v>
      </c>
      <c r="S116" s="193">
        <f t="shared" si="174"/>
        <v>0</v>
      </c>
      <c r="T116" s="194">
        <f>'ROLLING 12'!AP120</f>
        <v>0</v>
      </c>
      <c r="U116" s="251">
        <f t="shared" si="175"/>
        <v>0</v>
      </c>
      <c r="V116" s="192">
        <f>'ROLLING 12'!AQ120</f>
        <v>0</v>
      </c>
      <c r="W116" s="193">
        <f t="shared" si="176"/>
        <v>0</v>
      </c>
      <c r="X116" s="562"/>
      <c r="Y116" s="85"/>
      <c r="Z116" s="76"/>
      <c r="AA116" s="133"/>
      <c r="AC116" s="339"/>
      <c r="AD116" s="328" t="str">
        <f t="shared" si="158"/>
        <v>SUMMERS</v>
      </c>
      <c r="AE116" s="328" t="str">
        <f t="shared" si="104"/>
        <v>RUSSELL</v>
      </c>
      <c r="AF116" s="329">
        <f t="shared" si="159"/>
        <v>50661</v>
      </c>
      <c r="AG116" s="375" t="str">
        <f t="shared" si="160"/>
        <v>NELSON</v>
      </c>
      <c r="AH116" s="336">
        <f t="shared" si="161"/>
        <v>0</v>
      </c>
      <c r="AI116" s="336">
        <f t="shared" si="162"/>
        <v>0</v>
      </c>
      <c r="AJ116" s="336">
        <f t="shared" si="163"/>
        <v>0</v>
      </c>
      <c r="AK116" s="336">
        <f t="shared" si="164"/>
        <v>0</v>
      </c>
      <c r="AL116" s="336">
        <f t="shared" si="165"/>
        <v>0</v>
      </c>
      <c r="AM116" s="336">
        <f t="shared" si="166"/>
        <v>0</v>
      </c>
      <c r="AN116" s="336">
        <f t="shared" si="167"/>
        <v>0</v>
      </c>
      <c r="AO116" s="336">
        <f t="shared" si="168"/>
        <v>0</v>
      </c>
      <c r="AP116" s="329">
        <f t="shared" si="169"/>
        <v>0</v>
      </c>
      <c r="AQ116" s="338">
        <f t="shared" si="170"/>
        <v>0</v>
      </c>
      <c r="AR116" s="339"/>
      <c r="AS116" s="265"/>
    </row>
    <row r="117" spans="2:45" ht="20.25" x14ac:dyDescent="0.4">
      <c r="B117" s="245" t="str">
        <f>'ROLLING 12'!C121</f>
        <v>THOMAS</v>
      </c>
      <c r="C117" s="241" t="str">
        <f>'ROLLING 12'!D121</f>
        <v>KEVIN</v>
      </c>
      <c r="D117" s="242">
        <f>'ROLLING 12'!E121</f>
        <v>50229</v>
      </c>
      <c r="E117" s="241" t="str">
        <f>'ROLLING 12'!F121</f>
        <v>B/GWENT</v>
      </c>
      <c r="F117" s="648"/>
      <c r="G117" s="274">
        <f t="shared" si="155"/>
        <v>81.081081081081081</v>
      </c>
      <c r="H117" s="275">
        <f t="shared" si="156"/>
        <v>81.081081081081081</v>
      </c>
      <c r="I117" s="276">
        <f t="shared" si="157"/>
        <v>4</v>
      </c>
      <c r="J117" s="281">
        <f t="shared" si="132"/>
        <v>1</v>
      </c>
      <c r="K117" s="226">
        <f>'ROLLING 12'!G121</f>
        <v>73.749127708979898</v>
      </c>
      <c r="L117" s="192">
        <f>'ROLLING 12'!AL121</f>
        <v>0</v>
      </c>
      <c r="M117" s="193">
        <f t="shared" si="171"/>
        <v>0</v>
      </c>
      <c r="N117" s="192">
        <f>'ROLLING 12'!AM121</f>
        <v>30</v>
      </c>
      <c r="O117" s="193">
        <f t="shared" si="172"/>
        <v>81.081081081081081</v>
      </c>
      <c r="P117" s="194">
        <f>'ROLLING 12'!AN121</f>
        <v>0</v>
      </c>
      <c r="Q117" s="251">
        <f t="shared" si="173"/>
        <v>0</v>
      </c>
      <c r="R117" s="192">
        <f>'ROLLING 12'!AO121</f>
        <v>0</v>
      </c>
      <c r="S117" s="193">
        <f t="shared" si="174"/>
        <v>0</v>
      </c>
      <c r="T117" s="194">
        <f>'ROLLING 12'!AP121</f>
        <v>0</v>
      </c>
      <c r="U117" s="251">
        <f t="shared" si="175"/>
        <v>0</v>
      </c>
      <c r="V117" s="192">
        <f>'ROLLING 12'!AQ121</f>
        <v>0</v>
      </c>
      <c r="W117" s="193">
        <f t="shared" si="176"/>
        <v>0</v>
      </c>
      <c r="X117" s="562"/>
      <c r="Y117" s="85"/>
      <c r="Z117" s="76"/>
      <c r="AA117" s="133"/>
      <c r="AC117" s="339"/>
      <c r="AD117" s="328" t="str">
        <f t="shared" si="158"/>
        <v>THOMAS</v>
      </c>
      <c r="AE117" s="328" t="str">
        <f t="shared" si="104"/>
        <v>KEVIN</v>
      </c>
      <c r="AF117" s="329">
        <f t="shared" si="159"/>
        <v>50229</v>
      </c>
      <c r="AG117" s="375" t="str">
        <f t="shared" si="160"/>
        <v>B/GWENT</v>
      </c>
      <c r="AH117" s="336">
        <f t="shared" si="161"/>
        <v>0</v>
      </c>
      <c r="AI117" s="336">
        <f t="shared" si="162"/>
        <v>81.081081081081081</v>
      </c>
      <c r="AJ117" s="336">
        <f t="shared" si="163"/>
        <v>0</v>
      </c>
      <c r="AK117" s="336">
        <f t="shared" si="164"/>
        <v>0</v>
      </c>
      <c r="AL117" s="336">
        <f t="shared" si="165"/>
        <v>0</v>
      </c>
      <c r="AM117" s="336">
        <f t="shared" si="166"/>
        <v>0</v>
      </c>
      <c r="AN117" s="336">
        <f t="shared" si="167"/>
        <v>0</v>
      </c>
      <c r="AO117" s="336">
        <f t="shared" si="168"/>
        <v>0</v>
      </c>
      <c r="AP117" s="329">
        <f t="shared" si="169"/>
        <v>1</v>
      </c>
      <c r="AQ117" s="338">
        <f t="shared" si="170"/>
        <v>81.081081081081081</v>
      </c>
      <c r="AR117" s="339"/>
      <c r="AS117" s="265"/>
    </row>
    <row r="118" spans="2:45" ht="20.25" x14ac:dyDescent="0.4">
      <c r="B118" s="245" t="str">
        <f>'ROLLING 12'!C122</f>
        <v>UNDERWOOD</v>
      </c>
      <c r="C118" s="241" t="str">
        <f>'ROLLING 12'!D122</f>
        <v>MIKE</v>
      </c>
      <c r="D118" s="242">
        <f>'ROLLING 12'!E122</f>
        <v>51179</v>
      </c>
      <c r="E118" s="241" t="str">
        <f>'ROLLING 12'!F122</f>
        <v>TONDU</v>
      </c>
      <c r="F118" s="374"/>
      <c r="G118" s="274">
        <f t="shared" si="155"/>
        <v>0</v>
      </c>
      <c r="H118" s="275">
        <f t="shared" si="156"/>
        <v>0</v>
      </c>
      <c r="I118" s="276">
        <f t="shared" si="157"/>
        <v>0</v>
      </c>
      <c r="J118" s="281">
        <f t="shared" si="132"/>
        <v>0</v>
      </c>
      <c r="K118" s="226">
        <f>'ROLLING 12'!G122</f>
        <v>55.26315789473685</v>
      </c>
      <c r="L118" s="192">
        <f>'ROLLING 12'!AL122</f>
        <v>0</v>
      </c>
      <c r="M118" s="193">
        <f t="shared" si="171"/>
        <v>0</v>
      </c>
      <c r="N118" s="192">
        <f>'ROLLING 12'!AM122</f>
        <v>0</v>
      </c>
      <c r="O118" s="193">
        <f t="shared" si="172"/>
        <v>0</v>
      </c>
      <c r="P118" s="194">
        <f>'ROLLING 12'!AN122</f>
        <v>0</v>
      </c>
      <c r="Q118" s="251">
        <f t="shared" si="173"/>
        <v>0</v>
      </c>
      <c r="R118" s="192">
        <f>'ROLLING 12'!AO122</f>
        <v>0</v>
      </c>
      <c r="S118" s="193">
        <f t="shared" si="174"/>
        <v>0</v>
      </c>
      <c r="T118" s="194">
        <f>'ROLLING 12'!AP122</f>
        <v>0</v>
      </c>
      <c r="U118" s="251">
        <f t="shared" si="175"/>
        <v>0</v>
      </c>
      <c r="V118" s="192">
        <f>'ROLLING 12'!AQ122</f>
        <v>0</v>
      </c>
      <c r="W118" s="193">
        <f t="shared" si="176"/>
        <v>0</v>
      </c>
      <c r="X118" s="562"/>
      <c r="Y118" s="85"/>
      <c r="Z118" s="76"/>
      <c r="AA118" s="133"/>
      <c r="AC118" s="339"/>
      <c r="AD118" s="328" t="str">
        <f t="shared" si="158"/>
        <v>UNDERWOOD</v>
      </c>
      <c r="AE118" s="328" t="str">
        <f t="shared" si="104"/>
        <v>MIKE</v>
      </c>
      <c r="AF118" s="329">
        <f t="shared" si="159"/>
        <v>51179</v>
      </c>
      <c r="AG118" s="375" t="str">
        <f t="shared" si="160"/>
        <v>TONDU</v>
      </c>
      <c r="AH118" s="336">
        <f t="shared" si="161"/>
        <v>0</v>
      </c>
      <c r="AI118" s="336">
        <f t="shared" si="162"/>
        <v>0</v>
      </c>
      <c r="AJ118" s="336">
        <f t="shared" si="163"/>
        <v>0</v>
      </c>
      <c r="AK118" s="336">
        <f t="shared" si="164"/>
        <v>0</v>
      </c>
      <c r="AL118" s="336">
        <f t="shared" si="165"/>
        <v>0</v>
      </c>
      <c r="AM118" s="336">
        <f t="shared" si="166"/>
        <v>0</v>
      </c>
      <c r="AN118" s="336">
        <f t="shared" si="167"/>
        <v>0</v>
      </c>
      <c r="AO118" s="336">
        <f t="shared" si="168"/>
        <v>0</v>
      </c>
      <c r="AP118" s="329">
        <f t="shared" si="169"/>
        <v>0</v>
      </c>
      <c r="AQ118" s="338">
        <f t="shared" si="170"/>
        <v>0</v>
      </c>
      <c r="AR118" s="339"/>
      <c r="AS118" s="265"/>
    </row>
    <row r="119" spans="2:45" ht="20.25" x14ac:dyDescent="0.4">
      <c r="B119" s="586" t="str">
        <f>'ROLLING 12'!C123</f>
        <v>VON DE STIEN</v>
      </c>
      <c r="C119" s="589" t="str">
        <f>'ROLLING 12'!D123</f>
        <v>HERBIE</v>
      </c>
      <c r="D119" s="587">
        <f>'ROLLING 12'!E123</f>
        <v>60426</v>
      </c>
      <c r="E119" s="589" t="str">
        <f>'ROLLING 12'!F123</f>
        <v>TONDU</v>
      </c>
      <c r="F119" s="647"/>
      <c r="G119" s="590">
        <f t="shared" ref="G119" si="177">SUM(M119+O119+Q119+S119+U119+W119+Y119+AA119)</f>
        <v>162.82051282051282</v>
      </c>
      <c r="H119" s="279">
        <f t="shared" ref="H119" si="178">LARGE(AH119:AO119,1)+LARGE(AH119:AO119,2)+LARGE(AH119:AO119,3)+LARGE(AH119:AO119,4)</f>
        <v>233.09078309078308</v>
      </c>
      <c r="I119" s="280">
        <f t="shared" si="157"/>
        <v>1</v>
      </c>
      <c r="J119" s="304">
        <f t="shared" si="132"/>
        <v>2.5</v>
      </c>
      <c r="K119" s="588">
        <f>'ROLLING 12'!G123</f>
        <v>67.028059015288122</v>
      </c>
      <c r="L119" s="192">
        <f>'ROLLING 12'!AL123</f>
        <v>30</v>
      </c>
      <c r="M119" s="193">
        <f t="shared" si="171"/>
        <v>83.333333333333329</v>
      </c>
      <c r="N119" s="192">
        <f>'ROLLING 12'!AM123</f>
        <v>26</v>
      </c>
      <c r="O119" s="591"/>
      <c r="P119" s="194">
        <f>'ROLLING 12'!AN123</f>
        <v>31</v>
      </c>
      <c r="Q119" s="584">
        <f t="shared" si="173"/>
        <v>79.487179487179489</v>
      </c>
      <c r="R119" s="192">
        <f>'ROLLING 12'!AO123</f>
        <v>0</v>
      </c>
      <c r="S119" s="247"/>
      <c r="T119" s="194">
        <f>'ROLLING 12'!AP123</f>
        <v>0</v>
      </c>
      <c r="U119" s="249"/>
      <c r="V119" s="192">
        <f>'ROLLING 12'!AQ123</f>
        <v>0</v>
      </c>
      <c r="W119" s="247"/>
      <c r="X119" s="306"/>
      <c r="Y119" s="308"/>
      <c r="Z119" s="585"/>
      <c r="AA119" s="247"/>
      <c r="AC119" s="339"/>
      <c r="AD119" s="328" t="str">
        <f t="shared" si="158"/>
        <v>VON DE STIEN</v>
      </c>
      <c r="AE119" s="328" t="str">
        <f t="shared" si="104"/>
        <v>HERBIE</v>
      </c>
      <c r="AF119" s="329">
        <f t="shared" si="159"/>
        <v>60426</v>
      </c>
      <c r="AG119" s="375" t="str">
        <f t="shared" si="160"/>
        <v>TONDU</v>
      </c>
      <c r="AH119" s="336">
        <f t="shared" si="161"/>
        <v>83.333333333333329</v>
      </c>
      <c r="AI119" s="336">
        <f t="shared" si="162"/>
        <v>70.270270270270274</v>
      </c>
      <c r="AJ119" s="336">
        <f t="shared" si="163"/>
        <v>79.487179487179489</v>
      </c>
      <c r="AK119" s="336">
        <f t="shared" si="164"/>
        <v>0</v>
      </c>
      <c r="AL119" s="336">
        <f t="shared" si="165"/>
        <v>0</v>
      </c>
      <c r="AM119" s="336">
        <f t="shared" si="166"/>
        <v>0</v>
      </c>
      <c r="AN119" s="336">
        <f t="shared" si="167"/>
        <v>0</v>
      </c>
      <c r="AO119" s="336">
        <f t="shared" si="168"/>
        <v>0</v>
      </c>
      <c r="AP119" s="329">
        <f t="shared" si="169"/>
        <v>3</v>
      </c>
      <c r="AQ119" s="338">
        <f t="shared" si="170"/>
        <v>77.696927696927688</v>
      </c>
      <c r="AR119" s="339"/>
      <c r="AS119" s="265"/>
    </row>
    <row r="120" spans="2:45" ht="20.25" x14ac:dyDescent="0.4">
      <c r="B120" s="205"/>
      <c r="C120" s="205"/>
      <c r="D120" s="172"/>
      <c r="E120" s="205"/>
      <c r="F120" s="515"/>
      <c r="G120" s="592"/>
      <c r="H120" s="481"/>
      <c r="I120" s="482"/>
      <c r="J120" s="593"/>
      <c r="K120" s="594"/>
      <c r="L120" s="192">
        <f>'ROLLING 12'!AL124</f>
        <v>0</v>
      </c>
      <c r="M120" s="483"/>
      <c r="N120" s="595"/>
      <c r="O120" s="483"/>
      <c r="P120" s="194">
        <f>'ROLLING 12'!AN124</f>
        <v>0</v>
      </c>
      <c r="Q120" s="483"/>
      <c r="R120" s="192">
        <f>'ROLLING 12'!AO124</f>
        <v>0</v>
      </c>
      <c r="S120" s="483"/>
      <c r="T120" s="194">
        <f>'ROLLING 12'!AP124</f>
        <v>0</v>
      </c>
      <c r="U120" s="483"/>
      <c r="V120" s="192">
        <f>'ROLLING 12'!AQ124</f>
        <v>0</v>
      </c>
      <c r="W120" s="483"/>
      <c r="X120" s="595"/>
      <c r="Y120" s="484"/>
      <c r="Z120" s="485"/>
      <c r="AA120" s="483"/>
      <c r="AC120" s="339"/>
      <c r="AD120" s="328"/>
      <c r="AE120" s="328"/>
      <c r="AF120" s="329"/>
      <c r="AG120" s="375"/>
      <c r="AH120" s="336"/>
      <c r="AI120" s="336"/>
      <c r="AJ120" s="336"/>
      <c r="AK120" s="336"/>
      <c r="AL120" s="336"/>
      <c r="AM120" s="336"/>
      <c r="AN120" s="336"/>
      <c r="AO120" s="336"/>
      <c r="AP120" s="329"/>
      <c r="AQ120" s="338"/>
      <c r="AR120" s="339"/>
      <c r="AS120" s="265"/>
    </row>
    <row r="121" spans="2:45" ht="20.25" x14ac:dyDescent="0.4">
      <c r="B121" s="205"/>
      <c r="C121" s="205"/>
      <c r="D121" s="172"/>
      <c r="E121" s="205"/>
      <c r="F121" s="515"/>
      <c r="G121" s="592"/>
      <c r="H121" s="481"/>
      <c r="I121" s="482"/>
      <c r="J121" s="593"/>
      <c r="K121" s="594"/>
      <c r="L121" s="192">
        <f>'ROLLING 12'!AL125</f>
        <v>0</v>
      </c>
      <c r="M121" s="483"/>
      <c r="N121" s="595"/>
      <c r="O121" s="483"/>
      <c r="P121" s="194">
        <f>'ROLLING 12'!AN125</f>
        <v>0</v>
      </c>
      <c r="Q121" s="483"/>
      <c r="R121" s="192">
        <f>'ROLLING 12'!AO125</f>
        <v>0</v>
      </c>
      <c r="S121" s="483"/>
      <c r="T121" s="194">
        <f>'ROLLING 12'!AP125</f>
        <v>0</v>
      </c>
      <c r="U121" s="483"/>
      <c r="V121" s="192">
        <f>'ROLLING 12'!AQ125</f>
        <v>0</v>
      </c>
      <c r="W121" s="483"/>
      <c r="X121" s="595"/>
      <c r="Y121" s="484"/>
      <c r="Z121" s="485"/>
      <c r="AA121" s="483"/>
      <c r="AC121" s="339"/>
      <c r="AD121" s="339"/>
      <c r="AE121" s="339"/>
      <c r="AF121" s="339"/>
      <c r="AG121" s="339"/>
      <c r="AH121" s="339"/>
      <c r="AI121" s="339"/>
      <c r="AJ121" s="339"/>
      <c r="AK121" s="339"/>
      <c r="AL121" s="339"/>
      <c r="AM121" s="339"/>
      <c r="AN121" s="339"/>
      <c r="AO121" s="339"/>
      <c r="AP121" s="339"/>
      <c r="AQ121" s="339"/>
      <c r="AR121" s="339"/>
      <c r="AS121" s="265"/>
    </row>
    <row r="122" spans="2:45" ht="20.25" x14ac:dyDescent="0.4">
      <c r="B122" s="205"/>
      <c r="C122" s="205"/>
      <c r="D122" s="172"/>
      <c r="E122" s="205"/>
      <c r="F122" s="515"/>
      <c r="G122" s="592"/>
      <c r="H122" s="481"/>
      <c r="I122" s="482"/>
      <c r="J122" s="593"/>
      <c r="K122" s="594"/>
      <c r="L122" s="595"/>
      <c r="M122" s="483"/>
      <c r="N122" s="595"/>
      <c r="O122" s="483"/>
      <c r="P122" s="595"/>
      <c r="Q122" s="483"/>
      <c r="R122" s="595"/>
      <c r="S122" s="483"/>
      <c r="T122" s="595"/>
      <c r="U122" s="483"/>
      <c r="V122" s="595"/>
      <c r="W122" s="483"/>
      <c r="X122" s="595"/>
      <c r="Y122" s="484"/>
      <c r="Z122" s="485"/>
      <c r="AA122" s="483"/>
      <c r="AC122" s="339"/>
      <c r="AD122" s="339"/>
      <c r="AE122" s="339"/>
      <c r="AF122" s="339"/>
      <c r="AG122" s="339"/>
      <c r="AH122" s="339"/>
      <c r="AI122" s="339"/>
      <c r="AJ122" s="339"/>
      <c r="AK122" s="339"/>
      <c r="AL122" s="339"/>
      <c r="AM122" s="339"/>
      <c r="AN122" s="339"/>
      <c r="AO122" s="339"/>
      <c r="AP122" s="339"/>
      <c r="AQ122" s="339"/>
      <c r="AR122" s="339"/>
      <c r="AS122" s="265"/>
    </row>
    <row r="123" spans="2:45" ht="20.25" x14ac:dyDescent="0.4">
      <c r="B123" s="205"/>
      <c r="C123" s="205"/>
      <c r="D123" s="172"/>
      <c r="E123" s="205"/>
      <c r="F123" s="515"/>
      <c r="G123" s="592"/>
      <c r="H123" s="481"/>
      <c r="I123" s="482"/>
      <c r="J123" s="593"/>
      <c r="K123" s="594"/>
      <c r="L123" s="595"/>
      <c r="M123" s="483"/>
      <c r="N123" s="595"/>
      <c r="O123" s="483"/>
      <c r="P123" s="595"/>
      <c r="Q123" s="483"/>
      <c r="R123" s="595"/>
      <c r="S123" s="483"/>
      <c r="T123" s="595"/>
      <c r="U123" s="483"/>
      <c r="V123" s="595"/>
      <c r="W123" s="483"/>
      <c r="X123" s="595"/>
      <c r="Y123" s="484"/>
      <c r="Z123" s="485"/>
      <c r="AA123" s="483"/>
      <c r="AC123" s="340"/>
      <c r="AD123" s="340"/>
      <c r="AE123" s="340"/>
      <c r="AF123" s="340"/>
      <c r="AG123" s="340"/>
      <c r="AH123" s="340"/>
      <c r="AI123" s="340"/>
      <c r="AJ123" s="340"/>
      <c r="AK123" s="340"/>
      <c r="AL123" s="340"/>
      <c r="AM123" s="340"/>
      <c r="AN123" s="340"/>
      <c r="AO123" s="340"/>
      <c r="AP123" s="340"/>
      <c r="AQ123" s="340"/>
      <c r="AR123" s="340"/>
    </row>
    <row r="124" spans="2:45" ht="20.25" x14ac:dyDescent="0.4">
      <c r="B124" s="205"/>
      <c r="C124" s="205"/>
      <c r="D124" s="172"/>
      <c r="E124" s="205"/>
      <c r="F124" s="515"/>
      <c r="G124" s="592"/>
      <c r="H124" s="481"/>
      <c r="I124" s="482"/>
      <c r="J124" s="593"/>
      <c r="K124" s="594"/>
      <c r="L124" s="595"/>
      <c r="M124" s="483"/>
      <c r="N124" s="595"/>
      <c r="O124" s="483"/>
      <c r="P124" s="595"/>
      <c r="Q124" s="483"/>
      <c r="R124" s="595"/>
      <c r="S124" s="483"/>
      <c r="T124" s="595"/>
      <c r="U124" s="483"/>
      <c r="V124" s="595"/>
      <c r="W124" s="483"/>
      <c r="X124" s="595"/>
      <c r="Y124" s="484"/>
      <c r="Z124" s="485"/>
      <c r="AA124" s="483"/>
    </row>
    <row r="125" spans="2:45" ht="20.25" x14ac:dyDescent="0.4">
      <c r="B125" s="205"/>
      <c r="C125" s="205"/>
      <c r="D125" s="172"/>
      <c r="E125" s="205"/>
      <c r="F125" s="515"/>
      <c r="G125" s="592"/>
      <c r="H125" s="481"/>
      <c r="I125" s="482"/>
      <c r="J125" s="593"/>
      <c r="K125" s="594"/>
      <c r="L125" s="595"/>
      <c r="M125" s="483"/>
      <c r="N125" s="595"/>
      <c r="O125" s="483"/>
      <c r="P125" s="595"/>
      <c r="Q125" s="483"/>
      <c r="R125" s="595"/>
      <c r="S125" s="483"/>
      <c r="T125" s="595"/>
      <c r="U125" s="483"/>
      <c r="V125" s="595"/>
      <c r="W125" s="483"/>
      <c r="X125" s="595"/>
      <c r="Y125" s="484"/>
      <c r="Z125" s="485"/>
      <c r="AA125" s="483"/>
    </row>
    <row r="126" spans="2:45" ht="20.25" x14ac:dyDescent="0.4">
      <c r="B126" s="205"/>
      <c r="C126" s="205"/>
      <c r="D126" s="172"/>
      <c r="E126" s="205"/>
      <c r="F126" s="515"/>
      <c r="G126" s="592"/>
      <c r="H126" s="481"/>
      <c r="I126" s="482"/>
      <c r="J126" s="593"/>
      <c r="K126" s="594"/>
      <c r="L126" s="595"/>
      <c r="M126" s="483"/>
      <c r="N126" s="595"/>
      <c r="O126" s="483"/>
      <c r="P126" s="595"/>
      <c r="Q126" s="483"/>
      <c r="R126" s="595"/>
      <c r="S126" s="483"/>
      <c r="T126" s="595"/>
      <c r="U126" s="483"/>
      <c r="V126" s="595"/>
      <c r="W126" s="483"/>
      <c r="X126" s="595"/>
      <c r="Y126" s="484"/>
      <c r="Z126" s="485"/>
      <c r="AA126" s="483"/>
    </row>
    <row r="127" spans="2:45" ht="20.25" x14ac:dyDescent="0.4">
      <c r="B127" s="205"/>
      <c r="C127" s="205"/>
      <c r="D127" s="172"/>
      <c r="E127" s="205"/>
      <c r="F127" s="515"/>
      <c r="G127" s="592"/>
      <c r="H127" s="481"/>
      <c r="I127" s="482"/>
      <c r="J127" s="593"/>
      <c r="K127" s="594"/>
      <c r="L127" s="595"/>
      <c r="M127" s="483"/>
      <c r="N127" s="595"/>
      <c r="O127" s="483"/>
      <c r="P127" s="595"/>
      <c r="Q127" s="483"/>
      <c r="R127" s="595"/>
      <c r="S127" s="483"/>
      <c r="T127" s="595"/>
      <c r="U127" s="483"/>
      <c r="V127" s="595"/>
      <c r="W127" s="483"/>
      <c r="X127" s="595"/>
      <c r="Y127" s="484"/>
      <c r="Z127" s="485"/>
      <c r="AA127" s="483"/>
    </row>
    <row r="128" spans="2:45" ht="20.25" x14ac:dyDescent="0.4">
      <c r="B128" s="205"/>
      <c r="C128" s="205"/>
      <c r="D128" s="172"/>
      <c r="E128" s="205"/>
      <c r="F128" s="515"/>
      <c r="G128" s="592"/>
      <c r="H128" s="481"/>
      <c r="I128" s="482"/>
      <c r="J128" s="593"/>
      <c r="K128" s="594"/>
      <c r="L128" s="595"/>
      <c r="M128" s="483"/>
      <c r="N128" s="595"/>
      <c r="O128" s="483"/>
      <c r="P128" s="595"/>
      <c r="Q128" s="483"/>
      <c r="R128" s="595"/>
      <c r="S128" s="483"/>
      <c r="T128" s="595"/>
      <c r="U128" s="483"/>
      <c r="V128" s="595"/>
      <c r="W128" s="483"/>
      <c r="X128" s="595"/>
      <c r="Y128" s="484"/>
      <c r="Z128" s="485"/>
      <c r="AA128" s="483"/>
    </row>
    <row r="129" spans="2:27" ht="20.25" x14ac:dyDescent="0.4">
      <c r="B129" s="205"/>
      <c r="C129" s="205"/>
      <c r="D129" s="172"/>
      <c r="E129" s="205"/>
      <c r="F129" s="515"/>
      <c r="G129" s="592"/>
      <c r="H129" s="481"/>
      <c r="I129" s="482"/>
      <c r="J129" s="593"/>
      <c r="K129" s="594"/>
      <c r="L129" s="595"/>
      <c r="M129" s="483"/>
      <c r="N129" s="595"/>
      <c r="O129" s="483"/>
      <c r="P129" s="595"/>
      <c r="Q129" s="483"/>
      <c r="R129" s="595"/>
      <c r="S129" s="483"/>
      <c r="T129" s="595"/>
      <c r="U129" s="483"/>
      <c r="V129" s="595"/>
      <c r="W129" s="483"/>
      <c r="X129" s="595"/>
      <c r="Y129" s="484"/>
      <c r="Z129" s="485"/>
      <c r="AA129" s="483"/>
    </row>
    <row r="130" spans="2:27" ht="20.25" x14ac:dyDescent="0.4">
      <c r="B130" s="205"/>
      <c r="C130" s="205"/>
      <c r="D130" s="172"/>
      <c r="E130" s="205"/>
      <c r="F130" s="515"/>
      <c r="G130" s="592"/>
      <c r="H130" s="481"/>
      <c r="I130" s="482"/>
      <c r="J130" s="593"/>
      <c r="K130" s="594"/>
      <c r="L130" s="595"/>
      <c r="M130" s="483"/>
      <c r="N130" s="595"/>
      <c r="O130" s="483"/>
      <c r="P130" s="595"/>
      <c r="Q130" s="483"/>
      <c r="R130" s="595"/>
      <c r="S130" s="483"/>
      <c r="T130" s="595"/>
      <c r="U130" s="483"/>
      <c r="V130" s="595"/>
      <c r="W130" s="483"/>
      <c r="X130" s="595"/>
      <c r="Y130" s="484"/>
      <c r="Z130" s="485"/>
      <c r="AA130" s="483"/>
    </row>
    <row r="131" spans="2:27" ht="20.25" x14ac:dyDescent="0.4">
      <c r="B131" s="205"/>
      <c r="C131" s="205"/>
      <c r="D131" s="172"/>
      <c r="E131" s="205"/>
      <c r="F131" s="515"/>
      <c r="G131" s="592"/>
      <c r="H131" s="481"/>
      <c r="I131" s="482"/>
      <c r="J131" s="593"/>
      <c r="K131" s="594"/>
      <c r="L131" s="595"/>
      <c r="M131" s="483"/>
      <c r="N131" s="595"/>
      <c r="O131" s="483"/>
      <c r="P131" s="595"/>
      <c r="Q131" s="483"/>
      <c r="R131" s="595"/>
      <c r="S131" s="483"/>
      <c r="T131" s="595"/>
      <c r="U131" s="483"/>
      <c r="V131" s="595"/>
      <c r="W131" s="483"/>
      <c r="X131" s="595"/>
      <c r="Y131" s="484"/>
      <c r="Z131" s="485"/>
      <c r="AA131" s="483"/>
    </row>
    <row r="132" spans="2:27" ht="20.25" x14ac:dyDescent="0.4">
      <c r="B132" s="205"/>
      <c r="C132" s="205"/>
      <c r="D132" s="172"/>
      <c r="E132" s="205"/>
      <c r="F132" s="515"/>
      <c r="G132" s="592"/>
      <c r="H132" s="481"/>
      <c r="I132" s="482"/>
      <c r="J132" s="593"/>
      <c r="K132" s="594"/>
      <c r="L132" s="595"/>
      <c r="M132" s="483"/>
      <c r="N132" s="595"/>
      <c r="O132" s="483"/>
      <c r="P132" s="595"/>
      <c r="Q132" s="483"/>
      <c r="R132" s="595"/>
      <c r="S132" s="483"/>
      <c r="T132" s="595"/>
      <c r="U132" s="483"/>
      <c r="V132" s="595"/>
      <c r="W132" s="483"/>
      <c r="X132" s="595"/>
      <c r="Y132" s="484"/>
      <c r="Z132" s="485"/>
      <c r="AA132" s="483"/>
    </row>
    <row r="133" spans="2:27" ht="20.25" x14ac:dyDescent="0.4">
      <c r="B133" s="205"/>
      <c r="C133" s="205"/>
      <c r="D133" s="172"/>
      <c r="E133" s="205"/>
      <c r="F133" s="515"/>
      <c r="G133" s="592"/>
      <c r="H133" s="481"/>
      <c r="I133" s="482"/>
      <c r="J133" s="593"/>
      <c r="K133" s="594"/>
      <c r="L133" s="595"/>
      <c r="M133" s="483"/>
      <c r="N133" s="595"/>
      <c r="O133" s="483"/>
      <c r="P133" s="595"/>
      <c r="Q133" s="483"/>
      <c r="R133" s="595"/>
      <c r="S133" s="483"/>
      <c r="T133" s="595"/>
      <c r="U133" s="483"/>
      <c r="V133" s="595"/>
      <c r="W133" s="483"/>
      <c r="X133" s="595"/>
      <c r="Y133" s="484"/>
      <c r="Z133" s="485"/>
      <c r="AA133" s="483"/>
    </row>
    <row r="134" spans="2:27" ht="20.25" x14ac:dyDescent="0.4">
      <c r="B134" s="205"/>
      <c r="C134" s="205"/>
      <c r="D134" s="172"/>
      <c r="E134" s="205"/>
      <c r="F134" s="515"/>
      <c r="G134" s="592"/>
      <c r="H134" s="481"/>
      <c r="I134" s="482"/>
      <c r="J134" s="593"/>
      <c r="K134" s="594"/>
      <c r="L134" s="595"/>
      <c r="M134" s="483"/>
      <c r="N134" s="595"/>
      <c r="O134" s="483"/>
      <c r="P134" s="595"/>
      <c r="Q134" s="483"/>
      <c r="R134" s="595"/>
      <c r="S134" s="483"/>
      <c r="T134" s="595"/>
      <c r="U134" s="483"/>
      <c r="V134" s="595"/>
      <c r="W134" s="483"/>
      <c r="X134" s="595"/>
      <c r="Y134" s="484"/>
      <c r="Z134" s="485"/>
      <c r="AA134" s="483"/>
    </row>
  </sheetData>
  <sheetProtection algorithmName="SHA-512" hashValue="nq7NrMElUWNMPnS2jxrYVRUvt/Fn0IkzALRAdGVe313G3NQcVZmZZ1gGYr70VSSx48JjDpEVHxj8FRwFo6YX2g==" saltValue="ErY9NUG1ZgihFEwxGCYBjw==" spinCount="100000" sheet="1" selectLockedCells="1" selectUnlockedCells="1"/>
  <sortState xmlns:xlrd2="http://schemas.microsoft.com/office/spreadsheetml/2017/richdata2" ref="B27:AA53">
    <sortCondition ref="B27:B53"/>
  </sortState>
  <mergeCells count="1">
    <mergeCell ref="D9:D10"/>
  </mergeCells>
  <conditionalFormatting sqref="B24:E25">
    <cfRule type="cellIs" dxfId="101" priority="18" operator="lessThan">
      <formula>1</formula>
    </cfRule>
  </conditionalFormatting>
  <conditionalFormatting sqref="B27:E57">
    <cfRule type="cellIs" dxfId="100" priority="27" operator="lessThan">
      <formula>1</formula>
    </cfRule>
  </conditionalFormatting>
  <conditionalFormatting sqref="F11:F134 G105:I105">
    <cfRule type="cellIs" dxfId="99" priority="19" operator="lessThan">
      <formula>1</formula>
    </cfRule>
    <cfRule type="cellIs" dxfId="98" priority="20" operator="lessThan">
      <formula>1</formula>
    </cfRule>
  </conditionalFormatting>
  <conditionalFormatting sqref="G11:G104 G106:G134">
    <cfRule type="cellIs" dxfId="97" priority="23" operator="lessThan">
      <formula>0.1</formula>
    </cfRule>
  </conditionalFormatting>
  <conditionalFormatting sqref="H26:H104 J26:J120 H27:J58 H106:J134">
    <cfRule type="cellIs" dxfId="96" priority="30" operator="lessThan">
      <formula>1</formula>
    </cfRule>
  </conditionalFormatting>
  <conditionalFormatting sqref="H11:J25 H26:K26 H58:H84 J58:J84 H59:K59 K83 H83:J104 J105:K105 H27:J58 H106:J134">
    <cfRule type="cellIs" dxfId="95" priority="115" operator="lessThan">
      <formula>1</formula>
    </cfRule>
  </conditionalFormatting>
  <conditionalFormatting sqref="H26:K26 H11:J25 H59:K59 K83 H83:J104 J105:K105">
    <cfRule type="cellIs" dxfId="94" priority="114" operator="lessThan">
      <formula>1</formula>
    </cfRule>
  </conditionalFormatting>
  <conditionalFormatting sqref="I11:I57">
    <cfRule type="cellIs" dxfId="93" priority="28" operator="between">
      <formula>1</formula>
      <formula>3</formula>
    </cfRule>
    <cfRule type="cellIs" dxfId="92" priority="29" operator="between">
      <formula>1</formula>
      <formula>3</formula>
    </cfRule>
  </conditionalFormatting>
  <conditionalFormatting sqref="I60:I82">
    <cfRule type="cellIs" dxfId="91" priority="80" operator="lessThan">
      <formula>1</formula>
    </cfRule>
    <cfRule type="cellIs" dxfId="90" priority="79" operator="lessThan">
      <formula>1</formula>
    </cfRule>
    <cfRule type="cellIs" dxfId="89" priority="78" operator="between">
      <formula>1</formula>
      <formula>3</formula>
    </cfRule>
  </conditionalFormatting>
  <conditionalFormatting sqref="I84:I104 I106:I134">
    <cfRule type="cellIs" dxfId="88" priority="77" operator="between">
      <formula>1</formula>
      <formula>3</formula>
    </cfRule>
  </conditionalFormatting>
  <conditionalFormatting sqref="J11:J134">
    <cfRule type="cellIs" dxfId="87" priority="125" stopIfTrue="1" operator="equal">
      <formula>0</formula>
    </cfRule>
  </conditionalFormatting>
  <conditionalFormatting sqref="J105 H11:I59 H60:H82 H83:I104 H106:I134">
    <cfRule type="cellIs" dxfId="86" priority="126" stopIfTrue="1" operator="lessThan">
      <formula>1</formula>
    </cfRule>
  </conditionalFormatting>
  <conditionalFormatting sqref="K11:K22">
    <cfRule type="cellIs" dxfId="85" priority="102" operator="lessThan">
      <formula>84.9999</formula>
    </cfRule>
  </conditionalFormatting>
  <conditionalFormatting sqref="K12:K22">
    <cfRule type="cellIs" dxfId="84" priority="89" operator="lessThan">
      <formula>86.999999</formula>
    </cfRule>
    <cfRule type="cellIs" dxfId="83" priority="5" operator="between">
      <formula>86.99999</formula>
      <formula>72</formula>
    </cfRule>
    <cfRule type="cellIs" dxfId="82" priority="6" operator="between">
      <formula>86.9999</formula>
      <formula>1</formula>
    </cfRule>
    <cfRule type="cellIs" dxfId="81" priority="7" operator="lessThan">
      <formula>86.9999</formula>
    </cfRule>
    <cfRule type="cellIs" dxfId="80" priority="10" operator="lessThan">
      <formula>86.9999</formula>
    </cfRule>
  </conditionalFormatting>
  <conditionalFormatting sqref="K26 K59 K83 K105">
    <cfRule type="cellIs" dxfId="79" priority="117" operator="lessThan">
      <formula>79.999999</formula>
    </cfRule>
    <cfRule type="cellIs" dxfId="78" priority="111" operator="between">
      <formula>1</formula>
      <formula>79.99999</formula>
    </cfRule>
    <cfRule type="cellIs" dxfId="77" priority="116" operator="greaterThan">
      <formula>79.999999999</formula>
    </cfRule>
    <cfRule type="cellIs" dxfId="76" priority="118" operator="greaterThan">
      <formula>79.9999999</formula>
    </cfRule>
    <cfRule type="cellIs" dxfId="75" priority="119" stopIfTrue="1" operator="lessThan">
      <formula>1</formula>
    </cfRule>
    <cfRule type="cellIs" dxfId="74" priority="120" stopIfTrue="1" operator="between">
      <formula>1</formula>
      <formula>69.999999</formula>
    </cfRule>
  </conditionalFormatting>
  <conditionalFormatting sqref="K26">
    <cfRule type="cellIs" dxfId="73" priority="93" operator="lessThan">
      <formula>1</formula>
    </cfRule>
  </conditionalFormatting>
  <conditionalFormatting sqref="K28:K50">
    <cfRule type="cellIs" dxfId="72" priority="4" operator="lessThan">
      <formula>71.99999</formula>
    </cfRule>
    <cfRule type="cellIs" dxfId="71" priority="9" operator="greaterThan">
      <formula>86.9999</formula>
    </cfRule>
    <cfRule type="cellIs" dxfId="70" priority="26" operator="greaterThan">
      <formula>86.9999</formula>
    </cfRule>
    <cfRule type="cellIs" dxfId="69" priority="25" operator="lessThan">
      <formula>71.999999</formula>
    </cfRule>
    <cfRule type="cellIs" dxfId="68" priority="8" operator="lessThan">
      <formula>71.9999</formula>
    </cfRule>
  </conditionalFormatting>
  <conditionalFormatting sqref="K60:K75 K77:K82">
    <cfRule type="cellIs" dxfId="67" priority="86" operator="greaterThan">
      <formula>71.99999</formula>
    </cfRule>
  </conditionalFormatting>
  <conditionalFormatting sqref="K60:K75">
    <cfRule type="cellIs" dxfId="66" priority="2" operator="lessThan">
      <formula>54.9999</formula>
    </cfRule>
    <cfRule type="cellIs" dxfId="65" priority="3" operator="greaterThan">
      <formula>71.99999</formula>
    </cfRule>
  </conditionalFormatting>
  <conditionalFormatting sqref="K77:K79">
    <cfRule type="cellIs" dxfId="64" priority="11" operator="lessThan">
      <formula>1</formula>
    </cfRule>
  </conditionalFormatting>
  <conditionalFormatting sqref="K77:K82 K60:K75">
    <cfRule type="cellIs" dxfId="63" priority="85" operator="lessThan">
      <formula>54.99999</formula>
    </cfRule>
  </conditionalFormatting>
  <conditionalFormatting sqref="K84:K104">
    <cfRule type="cellIs" dxfId="62" priority="1" operator="greaterThan">
      <formula>54.99999</formula>
    </cfRule>
    <cfRule type="cellIs" dxfId="61" priority="90" operator="greaterThan">
      <formula>54.9999</formula>
    </cfRule>
    <cfRule type="cellIs" dxfId="60" priority="91" operator="greaterThan">
      <formula>54.9999</formula>
    </cfRule>
    <cfRule type="cellIs" dxfId="59" priority="92" operator="greaterThan">
      <formula>54.99999</formula>
    </cfRule>
    <cfRule type="cellIs" dxfId="58" priority="84" operator="greaterThan">
      <formula>54.99999</formula>
    </cfRule>
  </conditionalFormatting>
  <conditionalFormatting sqref="L11:L134 N11:N134 P11:P134 R11:R134 T11:T134 V11:V134 X11:X134 Z11:Z134 AB11:AB42">
    <cfRule type="cellIs" dxfId="57" priority="32" stopIfTrue="1" operator="greaterThan">
      <formula>1</formula>
    </cfRule>
  </conditionalFormatting>
  <conditionalFormatting sqref="L12:L134">
    <cfRule type="cellIs" priority="75" operator="greaterThan">
      <formula>1</formula>
    </cfRule>
  </conditionalFormatting>
  <conditionalFormatting sqref="L11:AA134">
    <cfRule type="cellIs" dxfId="56" priority="24" operator="lessThan">
      <formula>0.01</formula>
    </cfRule>
  </conditionalFormatting>
  <conditionalFormatting sqref="L58:AA134 T13:T134 V13:V134 X13:X134">
    <cfRule type="cellIs" dxfId="55" priority="72" stopIfTrue="1" operator="lessThan">
      <formula>1</formula>
    </cfRule>
  </conditionalFormatting>
  <conditionalFormatting sqref="M11:M134 O11:O134 Q11:Q134 S11:S134 U11:U134 W11:W134 Y11:Y134 AA11:AA134">
    <cfRule type="cellIs" dxfId="54" priority="34" stopIfTrue="1" operator="greaterThan">
      <formula>1</formula>
    </cfRule>
  </conditionalFormatting>
  <conditionalFormatting sqref="W52:W57 M55:M57 O55:O57 Q55:Q57 S55:S57 U55:W57 Y55:Y57 AA55:AA57">
    <cfRule type="cellIs" dxfId="53" priority="35" stopIfTrue="1" operator="lessThan">
      <formula>1</formula>
    </cfRule>
  </conditionalFormatting>
  <conditionalFormatting sqref="AB11:AB42 L11:AA54 P12:P134 L13:L134 N13:N134 R13:R134 Z55:Z57 O54:O55 U54:U55 M55 Q55 S55">
    <cfRule type="cellIs" dxfId="52" priority="33" stopIfTrue="1" operator="lessThan">
      <formula>1</formula>
    </cfRule>
  </conditionalFormatting>
  <conditionalFormatting sqref="AB11:AC42 AR11:AR42">
    <cfRule type="cellIs" dxfId="51" priority="106" operator="lessThan">
      <formula>0.1</formula>
    </cfRule>
    <cfRule type="cellIs" dxfId="50" priority="112" operator="lessThan">
      <formula>0.1</formula>
    </cfRule>
    <cfRule type="cellIs" dxfId="49" priority="113" operator="lessThan">
      <formula>0.1</formula>
    </cfRule>
    <cfRule type="cellIs" dxfId="48" priority="107" operator="lessThan">
      <formula>0.1</formula>
    </cfRule>
  </conditionalFormatting>
  <conditionalFormatting sqref="AC11:AC42 AR11:AR42">
    <cfRule type="cellIs" dxfId="47" priority="123" stopIfTrue="1" operator="greaterThan">
      <formula>1</formula>
    </cfRule>
    <cfRule type="cellIs" dxfId="46" priority="124" stopIfTrue="1" operator="lessThan">
      <formula>1</formula>
    </cfRule>
  </conditionalFormatting>
  <pageMargins left="0.25" right="0.25" top="0.75" bottom="0.75" header="0.3" footer="0.3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Q56"/>
  <sheetViews>
    <sheetView zoomScale="75" zoomScaleNormal="75" workbookViewId="0">
      <pane xSplit="5" topLeftCell="F1" activePane="topRight" state="frozen"/>
      <selection activeCell="E93" sqref="E93"/>
      <selection pane="topRight" activeCell="F50" sqref="F50"/>
    </sheetView>
  </sheetViews>
  <sheetFormatPr defaultRowHeight="15" x14ac:dyDescent="0.25"/>
  <cols>
    <col min="2" max="2" width="19.85546875" customWidth="1"/>
    <col min="3" max="3" width="17.85546875" customWidth="1"/>
    <col min="4" max="4" width="13.28515625" customWidth="1"/>
    <col min="5" max="5" width="14.5703125" customWidth="1"/>
    <col min="6" max="6" width="20.140625" customWidth="1"/>
    <col min="7" max="7" width="12.140625" customWidth="1"/>
    <col min="8" max="8" width="13.7109375" customWidth="1"/>
    <col min="9" max="9" width="13.42578125" customWidth="1"/>
    <col min="10" max="10" width="13.28515625" customWidth="1"/>
    <col min="11" max="11" width="12.42578125" customWidth="1"/>
    <col min="13" max="13" width="9.42578125" customWidth="1"/>
    <col min="14" max="14" width="8" customWidth="1"/>
    <col min="15" max="15" width="7.28515625" customWidth="1"/>
    <col min="17" max="17" width="9.140625" customWidth="1"/>
    <col min="19" max="19" width="9.5703125" customWidth="1"/>
    <col min="21" max="21" width="8.7109375" customWidth="1"/>
    <col min="23" max="23" width="7.85546875" customWidth="1"/>
    <col min="25" max="25" width="10" customWidth="1"/>
    <col min="27" max="27" width="7.140625" customWidth="1"/>
    <col min="29" max="29" width="10.7109375" customWidth="1"/>
    <col min="30" max="42" width="15.7109375" customWidth="1"/>
  </cols>
  <sheetData>
    <row r="3" spans="2:43" x14ac:dyDescent="0.25">
      <c r="L3">
        <v>1</v>
      </c>
    </row>
    <row r="5" spans="2:43" ht="48.75" thickBot="1" x14ac:dyDescent="0.85">
      <c r="B5" s="103"/>
      <c r="C5" s="103"/>
      <c r="D5" s="103"/>
      <c r="E5" s="97"/>
      <c r="G5" s="96"/>
      <c r="H5" s="96"/>
      <c r="I5" s="98"/>
      <c r="J5" s="99"/>
      <c r="K5" s="100"/>
      <c r="L5" s="101"/>
      <c r="M5" s="102"/>
      <c r="N5" s="101"/>
      <c r="O5" s="102"/>
      <c r="P5" s="101"/>
      <c r="Q5" s="102"/>
      <c r="R5" s="101"/>
      <c r="S5" s="102"/>
      <c r="T5" s="101"/>
      <c r="U5" s="102"/>
      <c r="V5" s="101"/>
      <c r="W5" s="102"/>
      <c r="X5" s="101"/>
      <c r="Y5" s="102"/>
      <c r="Z5" s="101"/>
      <c r="AA5" s="102"/>
      <c r="AB5" s="101"/>
      <c r="AC5" s="96"/>
      <c r="AD5" s="101"/>
      <c r="AE5" s="96"/>
      <c r="AF5" s="101"/>
      <c r="AG5" s="96"/>
      <c r="AH5" s="101"/>
      <c r="AI5" s="96"/>
      <c r="AJ5" s="101"/>
      <c r="AK5" s="96"/>
      <c r="AL5" s="101"/>
      <c r="AM5" s="96"/>
      <c r="AN5" s="101"/>
      <c r="AO5" s="96"/>
      <c r="AP5" s="101"/>
      <c r="AQ5" s="96"/>
    </row>
    <row r="6" spans="2:43" ht="48.75" thickBot="1" x14ac:dyDescent="0.85">
      <c r="B6" s="105" t="s">
        <v>228</v>
      </c>
      <c r="C6" s="202"/>
      <c r="D6" s="2"/>
      <c r="E6" s="3"/>
      <c r="F6" s="4"/>
      <c r="G6" s="5"/>
      <c r="H6" s="1"/>
      <c r="I6" s="6"/>
      <c r="J6" s="7"/>
      <c r="K6" s="8"/>
      <c r="L6" s="9"/>
      <c r="M6" s="10"/>
      <c r="N6" s="9"/>
      <c r="O6" s="10"/>
      <c r="P6" s="9"/>
      <c r="Q6" s="10"/>
      <c r="R6" s="9"/>
      <c r="S6" s="10"/>
      <c r="T6" s="9"/>
      <c r="U6" s="10"/>
      <c r="V6" s="9"/>
      <c r="W6" s="10"/>
      <c r="X6" s="9"/>
      <c r="Y6" s="11"/>
      <c r="Z6" s="9"/>
      <c r="AA6" s="10"/>
      <c r="AB6" s="86"/>
      <c r="AC6" s="12"/>
      <c r="AD6" s="421"/>
      <c r="AE6" s="422"/>
      <c r="AF6" s="421"/>
      <c r="AG6" s="422"/>
      <c r="AH6" s="421"/>
      <c r="AI6" s="422"/>
      <c r="AJ6" s="421"/>
      <c r="AK6" s="422"/>
      <c r="AL6" s="421"/>
      <c r="AM6" s="422"/>
      <c r="AN6" s="421"/>
      <c r="AO6" s="422"/>
      <c r="AP6" s="421"/>
      <c r="AQ6" s="422"/>
    </row>
    <row r="7" spans="2:43" ht="29.25" thickBot="1" x14ac:dyDescent="0.5">
      <c r="B7" s="13" t="s">
        <v>226</v>
      </c>
      <c r="C7" s="198"/>
      <c r="D7" s="14"/>
      <c r="E7" s="15"/>
      <c r="F7" s="15"/>
      <c r="G7" s="16"/>
      <c r="H7" s="17"/>
      <c r="I7" s="18" t="s">
        <v>0</v>
      </c>
      <c r="J7" s="18"/>
      <c r="K7" s="19"/>
      <c r="L7" s="20" t="s">
        <v>208</v>
      </c>
      <c r="M7" s="21"/>
      <c r="N7" s="20" t="s">
        <v>230</v>
      </c>
      <c r="O7" s="21"/>
      <c r="P7" s="22" t="s">
        <v>210</v>
      </c>
      <c r="Q7" s="23"/>
      <c r="R7" s="269" t="s">
        <v>211</v>
      </c>
      <c r="S7" s="270"/>
      <c r="T7" s="269" t="s">
        <v>231</v>
      </c>
      <c r="U7" s="270"/>
      <c r="V7" s="269" t="s">
        <v>209</v>
      </c>
      <c r="W7" s="270"/>
      <c r="X7" s="20"/>
      <c r="Y7" s="24"/>
      <c r="Z7" s="20"/>
      <c r="AA7" s="21"/>
      <c r="AB7" s="87"/>
      <c r="AC7" s="25"/>
      <c r="AD7" s="423"/>
      <c r="AE7" s="424"/>
      <c r="AF7" s="425" t="s">
        <v>1</v>
      </c>
      <c r="AG7" s="426" t="s">
        <v>2</v>
      </c>
      <c r="AH7" s="426" t="s">
        <v>3</v>
      </c>
      <c r="AI7" s="426" t="s">
        <v>4</v>
      </c>
      <c r="AJ7" s="426" t="s">
        <v>5</v>
      </c>
      <c r="AK7" s="426" t="s">
        <v>6</v>
      </c>
      <c r="AL7" s="426" t="s">
        <v>7</v>
      </c>
      <c r="AM7" s="426" t="s">
        <v>8</v>
      </c>
      <c r="AN7" s="426" t="s">
        <v>9</v>
      </c>
      <c r="AO7" s="427" t="s">
        <v>10</v>
      </c>
      <c r="AP7" s="427" t="s">
        <v>11</v>
      </c>
      <c r="AQ7" s="428"/>
    </row>
    <row r="8" spans="2:43" ht="18.75" thickBot="1" x14ac:dyDescent="0.3">
      <c r="B8" s="26"/>
      <c r="C8" s="26"/>
      <c r="D8" s="27"/>
      <c r="E8" s="28"/>
      <c r="F8" s="29" t="s">
        <v>169</v>
      </c>
      <c r="G8" s="30"/>
      <c r="H8" s="31" t="s">
        <v>12</v>
      </c>
      <c r="I8" s="32" t="s">
        <v>13</v>
      </c>
      <c r="J8" s="33" t="s">
        <v>14</v>
      </c>
      <c r="K8" s="34"/>
      <c r="L8" s="35">
        <v>37</v>
      </c>
      <c r="M8" s="36"/>
      <c r="N8" s="37">
        <v>34</v>
      </c>
      <c r="O8" s="38"/>
      <c r="P8" s="37">
        <v>38</v>
      </c>
      <c r="Q8" s="39"/>
      <c r="R8" s="37">
        <v>1</v>
      </c>
      <c r="S8" s="38"/>
      <c r="T8" s="40">
        <v>1</v>
      </c>
      <c r="U8" s="41"/>
      <c r="V8" s="40">
        <v>1</v>
      </c>
      <c r="W8" s="41"/>
      <c r="X8" s="42">
        <v>1</v>
      </c>
      <c r="Y8" s="43"/>
      <c r="Z8" s="37"/>
      <c r="AA8" s="38"/>
      <c r="AB8" s="88"/>
      <c r="AC8" s="44"/>
      <c r="AD8" s="429"/>
      <c r="AE8" s="430" t="s">
        <v>15</v>
      </c>
      <c r="AF8" s="429"/>
      <c r="AG8" s="431">
        <f>L8</f>
        <v>37</v>
      </c>
      <c r="AH8" s="431">
        <f>N8</f>
        <v>34</v>
      </c>
      <c r="AI8" s="431">
        <f>P8</f>
        <v>38</v>
      </c>
      <c r="AJ8" s="431">
        <f>R8</f>
        <v>1</v>
      </c>
      <c r="AK8" s="431">
        <f>T8</f>
        <v>1</v>
      </c>
      <c r="AL8" s="431">
        <f>V8</f>
        <v>1</v>
      </c>
      <c r="AM8" s="431">
        <f>X8</f>
        <v>1</v>
      </c>
      <c r="AN8" s="431">
        <f>Z8</f>
        <v>0</v>
      </c>
      <c r="AO8" s="432" t="s">
        <v>16</v>
      </c>
      <c r="AP8" s="432" t="s">
        <v>17</v>
      </c>
      <c r="AQ8" s="433"/>
    </row>
    <row r="9" spans="2:43" ht="18" x14ac:dyDescent="0.25">
      <c r="B9" s="45" t="s">
        <v>18</v>
      </c>
      <c r="C9" s="45"/>
      <c r="D9" s="45" t="s">
        <v>19</v>
      </c>
      <c r="E9" s="45" t="s">
        <v>20</v>
      </c>
      <c r="F9" s="45" t="s">
        <v>170</v>
      </c>
      <c r="G9" s="32" t="s">
        <v>10</v>
      </c>
      <c r="H9" s="31" t="s">
        <v>21</v>
      </c>
      <c r="I9" s="32" t="s">
        <v>22</v>
      </c>
      <c r="J9" s="46" t="s">
        <v>16</v>
      </c>
      <c r="K9" s="46" t="s">
        <v>11</v>
      </c>
      <c r="L9" s="46" t="s">
        <v>23</v>
      </c>
      <c r="M9" s="47" t="s">
        <v>24</v>
      </c>
      <c r="N9" s="48" t="s">
        <v>23</v>
      </c>
      <c r="O9" s="47" t="s">
        <v>24</v>
      </c>
      <c r="P9" s="48" t="s">
        <v>23</v>
      </c>
      <c r="Q9" s="47" t="s">
        <v>24</v>
      </c>
      <c r="R9" s="48" t="s">
        <v>23</v>
      </c>
      <c r="S9" s="47" t="s">
        <v>24</v>
      </c>
      <c r="T9" s="48" t="s">
        <v>23</v>
      </c>
      <c r="U9" s="47" t="s">
        <v>24</v>
      </c>
      <c r="V9" s="48" t="s">
        <v>23</v>
      </c>
      <c r="W9" s="47" t="s">
        <v>24</v>
      </c>
      <c r="X9" s="48" t="s">
        <v>23</v>
      </c>
      <c r="Y9" s="49" t="s">
        <v>24</v>
      </c>
      <c r="Z9" s="93" t="s">
        <v>23</v>
      </c>
      <c r="AA9" s="47" t="s">
        <v>24</v>
      </c>
      <c r="AB9" s="89"/>
      <c r="AC9" s="50"/>
      <c r="AD9" s="434" t="s">
        <v>18</v>
      </c>
      <c r="AE9" s="434" t="s">
        <v>19</v>
      </c>
      <c r="AF9" s="434" t="s">
        <v>20</v>
      </c>
      <c r="AG9" s="435" t="s">
        <v>25</v>
      </c>
      <c r="AH9" s="435" t="s">
        <v>25</v>
      </c>
      <c r="AI9" s="435" t="s">
        <v>25</v>
      </c>
      <c r="AJ9" s="435" t="s">
        <v>25</v>
      </c>
      <c r="AK9" s="435" t="s">
        <v>25</v>
      </c>
      <c r="AL9" s="435" t="s">
        <v>25</v>
      </c>
      <c r="AM9" s="435" t="s">
        <v>25</v>
      </c>
      <c r="AN9" s="436" t="s">
        <v>25</v>
      </c>
      <c r="AO9" s="432" t="s">
        <v>26</v>
      </c>
      <c r="AP9" s="432" t="s">
        <v>27</v>
      </c>
      <c r="AQ9" s="437"/>
    </row>
    <row r="10" spans="2:43" ht="18.75" thickBot="1" x14ac:dyDescent="0.3">
      <c r="B10" s="28"/>
      <c r="C10" s="28"/>
      <c r="D10" s="28"/>
      <c r="E10" s="28"/>
      <c r="F10" s="51" t="s">
        <v>171</v>
      </c>
      <c r="G10" s="52" t="s">
        <v>28</v>
      </c>
      <c r="H10" s="53" t="s">
        <v>161</v>
      </c>
      <c r="I10" s="52" t="s">
        <v>29</v>
      </c>
      <c r="J10" s="52" t="s">
        <v>30</v>
      </c>
      <c r="K10" s="54" t="s">
        <v>25</v>
      </c>
      <c r="L10" s="55"/>
      <c r="M10" s="56"/>
      <c r="N10" s="57"/>
      <c r="O10" s="58"/>
      <c r="P10" s="57"/>
      <c r="Q10" s="58"/>
      <c r="R10" s="57"/>
      <c r="S10" s="58"/>
      <c r="T10" s="57"/>
      <c r="U10" s="58"/>
      <c r="V10" s="57"/>
      <c r="W10" s="58"/>
      <c r="X10" s="57"/>
      <c r="Y10" s="83"/>
      <c r="Z10" s="94"/>
      <c r="AA10" s="56"/>
      <c r="AB10" s="90"/>
      <c r="AC10" s="59"/>
      <c r="AD10" s="438"/>
      <c r="AE10" s="439"/>
      <c r="AF10" s="438"/>
      <c r="AG10" s="440"/>
      <c r="AH10" s="440"/>
      <c r="AI10" s="440"/>
      <c r="AJ10" s="440"/>
      <c r="AK10" s="440"/>
      <c r="AL10" s="440"/>
      <c r="AM10" s="440"/>
      <c r="AN10" s="441"/>
      <c r="AO10" s="442"/>
      <c r="AP10" s="442"/>
      <c r="AQ10" s="443"/>
    </row>
    <row r="11" spans="2:43" ht="18" x14ac:dyDescent="0.25">
      <c r="B11" s="309" t="s">
        <v>73</v>
      </c>
      <c r="C11" s="310" t="s">
        <v>71</v>
      </c>
      <c r="D11" s="311">
        <v>50023</v>
      </c>
      <c r="E11" s="312" t="s">
        <v>37</v>
      </c>
      <c r="F11" s="646"/>
      <c r="G11" s="62">
        <f t="shared" ref="G11:G39" si="0">SUM(M11+O11+Q11+S11+U11+W11+Y11+AA11)</f>
        <v>100</v>
      </c>
      <c r="H11" s="63">
        <f t="shared" ref="H11:H39" si="1">LARGE(AG11:AN11,1)+LARGE(AG11:AN11,2)+LARGE(AG11:AN11,3)+LARGE(AG11:AN11,4)</f>
        <v>100</v>
      </c>
      <c r="I11" s="64">
        <f t="shared" ref="I11:I39" si="2">IF(H11=0,,RANK(H11,$H$11:$H$42))</f>
        <v>6</v>
      </c>
      <c r="J11" s="65">
        <f t="shared" ref="J11:J39" si="3">AO11</f>
        <v>1</v>
      </c>
      <c r="K11" s="66">
        <f t="shared" ref="K11:K39" si="4">AP11</f>
        <v>100</v>
      </c>
      <c r="L11" s="67">
        <v>37</v>
      </c>
      <c r="M11" s="68">
        <f t="shared" ref="M11:M27" si="5">AG11</f>
        <v>100</v>
      </c>
      <c r="N11" s="69"/>
      <c r="O11" s="506">
        <f t="shared" ref="O11:O39" si="6">AH11</f>
        <v>0</v>
      </c>
      <c r="P11" s="650"/>
      <c r="Q11" s="70">
        <f t="shared" ref="Q11:Q39" si="7">AI11</f>
        <v>0</v>
      </c>
      <c r="R11" s="69"/>
      <c r="S11" s="70">
        <f t="shared" ref="S11:S39" si="8">AJ11</f>
        <v>0</v>
      </c>
      <c r="T11" s="69"/>
      <c r="U11" s="70">
        <f t="shared" ref="U11:U27" si="9">AK11</f>
        <v>0</v>
      </c>
      <c r="V11" s="69"/>
      <c r="W11" s="70">
        <f t="shared" ref="W11:W39" si="10">AL11</f>
        <v>0</v>
      </c>
      <c r="X11" s="69"/>
      <c r="Y11" s="84">
        <f t="shared" ref="Y11:Y39" si="11">AM11</f>
        <v>0</v>
      </c>
      <c r="Z11" s="67"/>
      <c r="AA11" s="135"/>
      <c r="AB11" s="91"/>
      <c r="AC11" s="71"/>
      <c r="AD11" s="444" t="str">
        <f t="shared" ref="AD11:AD43" si="12">B11</f>
        <v>BEAUGIE</v>
      </c>
      <c r="AE11" s="426">
        <f t="shared" ref="AE11:AF43" si="13">D11</f>
        <v>50023</v>
      </c>
      <c r="AF11" s="445" t="str">
        <f t="shared" si="13"/>
        <v>CASTLETON</v>
      </c>
      <c r="AG11" s="446">
        <f>(L11*100)/$AG$8</f>
        <v>100</v>
      </c>
      <c r="AH11" s="446">
        <f>(N11*100)/$AH$8</f>
        <v>0</v>
      </c>
      <c r="AI11" s="446">
        <f>(P11*100)/$AI$8</f>
        <v>0</v>
      </c>
      <c r="AJ11" s="446">
        <f>(R11*100)/$AJ$8</f>
        <v>0</v>
      </c>
      <c r="AK11" s="446">
        <f>(T11*100)/$AK$8</f>
        <v>0</v>
      </c>
      <c r="AL11" s="446">
        <f>(V11*100)/$AL$8</f>
        <v>0</v>
      </c>
      <c r="AM11" s="446">
        <f>(X11*100)/$AM$8</f>
        <v>0</v>
      </c>
      <c r="AN11" s="446"/>
      <c r="AO11" s="426">
        <f>COUNTIF(AG11:AN11,"&gt;0")</f>
        <v>1</v>
      </c>
      <c r="AP11" s="447">
        <f>IF(ISERR(SUM(AG11:AN11)/AO11),0,SUM(AG11:AN11)/AO11)</f>
        <v>100</v>
      </c>
      <c r="AQ11" s="448"/>
    </row>
    <row r="12" spans="2:43" ht="18" x14ac:dyDescent="0.25">
      <c r="B12" s="213" t="s">
        <v>111</v>
      </c>
      <c r="C12" s="209" t="s">
        <v>120</v>
      </c>
      <c r="D12" s="208">
        <v>50294</v>
      </c>
      <c r="E12" s="214" t="s">
        <v>35</v>
      </c>
      <c r="F12" s="420"/>
      <c r="G12" s="62">
        <f t="shared" si="0"/>
        <v>0</v>
      </c>
      <c r="H12" s="63">
        <f t="shared" si="1"/>
        <v>0</v>
      </c>
      <c r="I12" s="64">
        <f t="shared" si="2"/>
        <v>0</v>
      </c>
      <c r="J12" s="74">
        <f t="shared" si="3"/>
        <v>0</v>
      </c>
      <c r="K12" s="66">
        <f t="shared" si="4"/>
        <v>0</v>
      </c>
      <c r="L12" s="75"/>
      <c r="M12" s="68">
        <f t="shared" si="5"/>
        <v>0</v>
      </c>
      <c r="N12" s="76"/>
      <c r="O12" s="133">
        <f t="shared" si="6"/>
        <v>0</v>
      </c>
      <c r="P12" s="134"/>
      <c r="Q12" s="77">
        <f t="shared" si="7"/>
        <v>0</v>
      </c>
      <c r="R12" s="76"/>
      <c r="S12" s="77">
        <f t="shared" si="8"/>
        <v>0</v>
      </c>
      <c r="T12" s="76"/>
      <c r="U12" s="77">
        <f t="shared" si="9"/>
        <v>0</v>
      </c>
      <c r="V12" s="76"/>
      <c r="W12" s="77">
        <f t="shared" si="10"/>
        <v>0</v>
      </c>
      <c r="X12" s="76"/>
      <c r="Y12" s="85">
        <f t="shared" si="11"/>
        <v>0</v>
      </c>
      <c r="Z12" s="75"/>
      <c r="AA12" s="219"/>
      <c r="AB12" s="91"/>
      <c r="AC12" s="71"/>
      <c r="AD12" s="444" t="str">
        <f t="shared" si="12"/>
        <v>BOWEN</v>
      </c>
      <c r="AE12" s="426">
        <f t="shared" si="13"/>
        <v>50294</v>
      </c>
      <c r="AF12" s="445" t="str">
        <f t="shared" si="13"/>
        <v>B/GWENT</v>
      </c>
      <c r="AG12" s="446">
        <f t="shared" ref="AG12:AG43" si="14">(L12*100)/$AG$8</f>
        <v>0</v>
      </c>
      <c r="AH12" s="446">
        <f t="shared" ref="AH12:AH43" si="15">(N12*100)/$AH$8</f>
        <v>0</v>
      </c>
      <c r="AI12" s="446">
        <f t="shared" ref="AI12:AI43" si="16">(P12*100)/$AI$8</f>
        <v>0</v>
      </c>
      <c r="AJ12" s="446">
        <f t="shared" ref="AJ12:AJ43" si="17">(R12*100)/$AJ$8</f>
        <v>0</v>
      </c>
      <c r="AK12" s="446">
        <f t="shared" ref="AK12:AK43" si="18">(T12*100)/$AK$8</f>
        <v>0</v>
      </c>
      <c r="AL12" s="446">
        <f t="shared" ref="AL12:AL43" si="19">(V12*100)/$AL$8</f>
        <v>0</v>
      </c>
      <c r="AM12" s="446">
        <f t="shared" ref="AM12:AM43" si="20">(X12*100)/$AM$8</f>
        <v>0</v>
      </c>
      <c r="AN12" s="446"/>
      <c r="AO12" s="426">
        <f t="shared" ref="AO12:AO43" si="21">COUNTIF(AG12:AN12,"&gt;0")</f>
        <v>0</v>
      </c>
      <c r="AP12" s="447">
        <f t="shared" ref="AP12:AP43" si="22">IF(ISERR(SUM(AG12:AN12)/AO12),0,SUM(AG12:AN12)/AO12)</f>
        <v>0</v>
      </c>
      <c r="AQ12" s="448"/>
    </row>
    <row r="13" spans="2:43" ht="18" x14ac:dyDescent="0.25">
      <c r="B13" s="215" t="s">
        <v>139</v>
      </c>
      <c r="C13" s="210" t="s">
        <v>121</v>
      </c>
      <c r="D13" s="208">
        <v>50925</v>
      </c>
      <c r="E13" s="216" t="s">
        <v>32</v>
      </c>
      <c r="F13" s="420"/>
      <c r="G13" s="62">
        <f t="shared" si="0"/>
        <v>0</v>
      </c>
      <c r="H13" s="63">
        <f t="shared" si="1"/>
        <v>0</v>
      </c>
      <c r="I13" s="64">
        <f t="shared" si="2"/>
        <v>0</v>
      </c>
      <c r="J13" s="74">
        <f t="shared" si="3"/>
        <v>0</v>
      </c>
      <c r="K13" s="66">
        <f t="shared" si="4"/>
        <v>0</v>
      </c>
      <c r="L13" s="75"/>
      <c r="M13" s="68">
        <f t="shared" si="5"/>
        <v>0</v>
      </c>
      <c r="N13" s="76"/>
      <c r="O13" s="133">
        <f t="shared" si="6"/>
        <v>0</v>
      </c>
      <c r="P13" s="134"/>
      <c r="Q13" s="77">
        <f t="shared" si="7"/>
        <v>0</v>
      </c>
      <c r="R13" s="76"/>
      <c r="S13" s="77">
        <f t="shared" si="8"/>
        <v>0</v>
      </c>
      <c r="T13" s="76"/>
      <c r="U13" s="77">
        <f t="shared" si="9"/>
        <v>0</v>
      </c>
      <c r="V13" s="76"/>
      <c r="W13" s="77">
        <f t="shared" si="10"/>
        <v>0</v>
      </c>
      <c r="X13" s="76"/>
      <c r="Y13" s="85">
        <f t="shared" si="11"/>
        <v>0</v>
      </c>
      <c r="Z13" s="75"/>
      <c r="AA13" s="219"/>
      <c r="AB13" s="92"/>
      <c r="AC13" s="71"/>
      <c r="AD13" s="444" t="str">
        <f t="shared" si="12"/>
        <v>BURFORD</v>
      </c>
      <c r="AE13" s="426">
        <f t="shared" si="13"/>
        <v>50925</v>
      </c>
      <c r="AF13" s="445" t="str">
        <f t="shared" si="13"/>
        <v>QUARRY</v>
      </c>
      <c r="AG13" s="446">
        <f t="shared" si="14"/>
        <v>0</v>
      </c>
      <c r="AH13" s="446">
        <f t="shared" si="15"/>
        <v>0</v>
      </c>
      <c r="AI13" s="446">
        <f t="shared" si="16"/>
        <v>0</v>
      </c>
      <c r="AJ13" s="446">
        <f t="shared" si="17"/>
        <v>0</v>
      </c>
      <c r="AK13" s="446">
        <f t="shared" si="18"/>
        <v>0</v>
      </c>
      <c r="AL13" s="446">
        <f t="shared" si="19"/>
        <v>0</v>
      </c>
      <c r="AM13" s="446">
        <f t="shared" si="20"/>
        <v>0</v>
      </c>
      <c r="AN13" s="446"/>
      <c r="AO13" s="426">
        <f t="shared" si="21"/>
        <v>0</v>
      </c>
      <c r="AP13" s="447">
        <f t="shared" si="22"/>
        <v>0</v>
      </c>
      <c r="AQ13" s="448"/>
    </row>
    <row r="14" spans="2:43" ht="18" x14ac:dyDescent="0.25">
      <c r="B14" s="215" t="s">
        <v>140</v>
      </c>
      <c r="C14" s="210" t="s">
        <v>121</v>
      </c>
      <c r="D14" s="208">
        <v>50598</v>
      </c>
      <c r="E14" s="216" t="s">
        <v>32</v>
      </c>
      <c r="F14" s="420"/>
      <c r="G14" s="62">
        <f t="shared" si="0"/>
        <v>0</v>
      </c>
      <c r="H14" s="63">
        <f t="shared" si="1"/>
        <v>0</v>
      </c>
      <c r="I14" s="64">
        <f t="shared" si="2"/>
        <v>0</v>
      </c>
      <c r="J14" s="74">
        <f t="shared" si="3"/>
        <v>0</v>
      </c>
      <c r="K14" s="66">
        <f t="shared" si="4"/>
        <v>0</v>
      </c>
      <c r="L14" s="75"/>
      <c r="M14" s="68">
        <f t="shared" si="5"/>
        <v>0</v>
      </c>
      <c r="N14" s="76"/>
      <c r="O14" s="133">
        <f t="shared" si="6"/>
        <v>0</v>
      </c>
      <c r="P14" s="134"/>
      <c r="Q14" s="77">
        <f t="shared" si="7"/>
        <v>0</v>
      </c>
      <c r="R14" s="76"/>
      <c r="S14" s="77">
        <f t="shared" si="8"/>
        <v>0</v>
      </c>
      <c r="T14" s="76"/>
      <c r="U14" s="77">
        <f t="shared" si="9"/>
        <v>0</v>
      </c>
      <c r="V14" s="76"/>
      <c r="W14" s="77">
        <f t="shared" si="10"/>
        <v>0</v>
      </c>
      <c r="X14" s="76"/>
      <c r="Y14" s="85">
        <f t="shared" si="11"/>
        <v>0</v>
      </c>
      <c r="Z14" s="75"/>
      <c r="AA14" s="219"/>
      <c r="AB14" s="91"/>
      <c r="AC14" s="71"/>
      <c r="AD14" s="444" t="str">
        <f t="shared" si="12"/>
        <v>BURGESS</v>
      </c>
      <c r="AE14" s="426">
        <f t="shared" si="13"/>
        <v>50598</v>
      </c>
      <c r="AF14" s="445" t="str">
        <f t="shared" si="13"/>
        <v>QUARRY</v>
      </c>
      <c r="AG14" s="446">
        <f t="shared" si="14"/>
        <v>0</v>
      </c>
      <c r="AH14" s="446">
        <f t="shared" si="15"/>
        <v>0</v>
      </c>
      <c r="AI14" s="446">
        <f t="shared" si="16"/>
        <v>0</v>
      </c>
      <c r="AJ14" s="446">
        <f t="shared" si="17"/>
        <v>0</v>
      </c>
      <c r="AK14" s="446">
        <f t="shared" si="18"/>
        <v>0</v>
      </c>
      <c r="AL14" s="446">
        <f t="shared" si="19"/>
        <v>0</v>
      </c>
      <c r="AM14" s="446">
        <f t="shared" si="20"/>
        <v>0</v>
      </c>
      <c r="AN14" s="446"/>
      <c r="AO14" s="426">
        <f t="shared" si="21"/>
        <v>0</v>
      </c>
      <c r="AP14" s="447">
        <f t="shared" si="22"/>
        <v>0</v>
      </c>
      <c r="AQ14" s="448"/>
    </row>
    <row r="15" spans="2:43" ht="18" x14ac:dyDescent="0.25">
      <c r="B15" s="215" t="s">
        <v>187</v>
      </c>
      <c r="C15" s="210" t="s">
        <v>87</v>
      </c>
      <c r="D15" s="208">
        <v>51177</v>
      </c>
      <c r="E15" s="216" t="s">
        <v>37</v>
      </c>
      <c r="F15" s="420"/>
      <c r="G15" s="62">
        <f t="shared" si="0"/>
        <v>0</v>
      </c>
      <c r="H15" s="63">
        <f t="shared" si="1"/>
        <v>0</v>
      </c>
      <c r="I15" s="64">
        <f t="shared" si="2"/>
        <v>0</v>
      </c>
      <c r="J15" s="74">
        <f t="shared" si="3"/>
        <v>0</v>
      </c>
      <c r="K15" s="66">
        <f t="shared" si="4"/>
        <v>0</v>
      </c>
      <c r="L15" s="75"/>
      <c r="M15" s="68">
        <f t="shared" si="5"/>
        <v>0</v>
      </c>
      <c r="N15" s="76"/>
      <c r="O15" s="133">
        <f t="shared" si="6"/>
        <v>0</v>
      </c>
      <c r="P15" s="134"/>
      <c r="Q15" s="77">
        <f t="shared" si="7"/>
        <v>0</v>
      </c>
      <c r="R15" s="76"/>
      <c r="S15" s="77">
        <f t="shared" si="8"/>
        <v>0</v>
      </c>
      <c r="T15" s="76"/>
      <c r="U15" s="77">
        <f t="shared" si="9"/>
        <v>0</v>
      </c>
      <c r="V15" s="76"/>
      <c r="W15" s="77">
        <f t="shared" si="10"/>
        <v>0</v>
      </c>
      <c r="X15" s="76"/>
      <c r="Y15" s="85">
        <f t="shared" si="11"/>
        <v>0</v>
      </c>
      <c r="Z15" s="75"/>
      <c r="AA15" s="219"/>
      <c r="AB15" s="91"/>
      <c r="AC15" s="71"/>
      <c r="AD15" s="444" t="str">
        <f t="shared" si="12"/>
        <v>BUTLER</v>
      </c>
      <c r="AE15" s="426">
        <f t="shared" si="13"/>
        <v>51177</v>
      </c>
      <c r="AF15" s="445" t="str">
        <f t="shared" si="13"/>
        <v>CASTLETON</v>
      </c>
      <c r="AG15" s="446">
        <f t="shared" si="14"/>
        <v>0</v>
      </c>
      <c r="AH15" s="446">
        <f t="shared" si="15"/>
        <v>0</v>
      </c>
      <c r="AI15" s="446">
        <f t="shared" si="16"/>
        <v>0</v>
      </c>
      <c r="AJ15" s="446">
        <f t="shared" si="17"/>
        <v>0</v>
      </c>
      <c r="AK15" s="446">
        <f t="shared" si="18"/>
        <v>0</v>
      </c>
      <c r="AL15" s="446">
        <f t="shared" si="19"/>
        <v>0</v>
      </c>
      <c r="AM15" s="446">
        <f t="shared" si="20"/>
        <v>0</v>
      </c>
      <c r="AN15" s="446"/>
      <c r="AO15" s="426">
        <f t="shared" si="21"/>
        <v>0</v>
      </c>
      <c r="AP15" s="447">
        <f t="shared" si="22"/>
        <v>0</v>
      </c>
      <c r="AQ15" s="448"/>
    </row>
    <row r="16" spans="2:43" ht="18" x14ac:dyDescent="0.25">
      <c r="B16" s="215" t="s">
        <v>141</v>
      </c>
      <c r="C16" s="210" t="s">
        <v>122</v>
      </c>
      <c r="D16" s="208">
        <v>60278</v>
      </c>
      <c r="E16" s="216" t="s">
        <v>35</v>
      </c>
      <c r="F16" s="646"/>
      <c r="G16" s="62">
        <f t="shared" si="0"/>
        <v>289.26031294452343</v>
      </c>
      <c r="H16" s="63">
        <f t="shared" si="1"/>
        <v>289.26031294452343</v>
      </c>
      <c r="I16" s="64">
        <f t="shared" si="2"/>
        <v>1</v>
      </c>
      <c r="J16" s="74">
        <f t="shared" si="3"/>
        <v>3</v>
      </c>
      <c r="K16" s="66">
        <f t="shared" si="4"/>
        <v>96.42010431484114</v>
      </c>
      <c r="L16" s="75">
        <v>34</v>
      </c>
      <c r="M16" s="68">
        <f t="shared" si="5"/>
        <v>91.891891891891888</v>
      </c>
      <c r="N16" s="76">
        <v>34</v>
      </c>
      <c r="O16" s="133">
        <f t="shared" si="6"/>
        <v>100</v>
      </c>
      <c r="P16" s="134">
        <v>37</v>
      </c>
      <c r="Q16" s="77">
        <f t="shared" si="7"/>
        <v>97.368421052631575</v>
      </c>
      <c r="R16" s="76"/>
      <c r="S16" s="77">
        <f t="shared" si="8"/>
        <v>0</v>
      </c>
      <c r="T16" s="76"/>
      <c r="U16" s="77">
        <f t="shared" si="9"/>
        <v>0</v>
      </c>
      <c r="V16" s="76"/>
      <c r="W16" s="77">
        <f t="shared" si="10"/>
        <v>0</v>
      </c>
      <c r="X16" s="76"/>
      <c r="Y16" s="85">
        <f t="shared" si="11"/>
        <v>0</v>
      </c>
      <c r="Z16" s="75"/>
      <c r="AA16" s="219"/>
      <c r="AB16" s="91"/>
      <c r="AC16" s="71"/>
      <c r="AD16" s="444" t="str">
        <f t="shared" si="12"/>
        <v>FOURACRES</v>
      </c>
      <c r="AE16" s="426">
        <f t="shared" si="13"/>
        <v>60278</v>
      </c>
      <c r="AF16" s="445" t="str">
        <f t="shared" si="13"/>
        <v>B/GWENT</v>
      </c>
      <c r="AG16" s="446">
        <f t="shared" ref="AG16" si="23">(L16*100)/$AG$8</f>
        <v>91.891891891891888</v>
      </c>
      <c r="AH16" s="446">
        <f t="shared" ref="AH16" si="24">(N16*100)/$AH$8</f>
        <v>100</v>
      </c>
      <c r="AI16" s="446">
        <f t="shared" ref="AI16" si="25">(P16*100)/$AI$8</f>
        <v>97.368421052631575</v>
      </c>
      <c r="AJ16" s="446">
        <f t="shared" ref="AJ16" si="26">(R16*100)/$AJ$8</f>
        <v>0</v>
      </c>
      <c r="AK16" s="446">
        <f t="shared" ref="AK16" si="27">(T16*100)/$AK$8</f>
        <v>0</v>
      </c>
      <c r="AL16" s="446">
        <f t="shared" ref="AL16" si="28">(V16*100)/$AL$8</f>
        <v>0</v>
      </c>
      <c r="AM16" s="446">
        <f t="shared" ref="AM16" si="29">(X16*100)/$AM$8</f>
        <v>0</v>
      </c>
      <c r="AN16" s="446"/>
      <c r="AO16" s="426">
        <f t="shared" ref="AO16" si="30">COUNTIF(AG16:AN16,"&gt;0")</f>
        <v>3</v>
      </c>
      <c r="AP16" s="447">
        <f t="shared" ref="AP16" si="31">IF(ISERR(SUM(AG16:AN16)/AO16),0,SUM(AG16:AN16)/AO16)</f>
        <v>96.42010431484114</v>
      </c>
      <c r="AQ16" s="448"/>
    </row>
    <row r="17" spans="2:43" ht="18" x14ac:dyDescent="0.25">
      <c r="B17" s="215" t="s">
        <v>66</v>
      </c>
      <c r="C17" s="210" t="s">
        <v>107</v>
      </c>
      <c r="D17" s="208">
        <v>50826</v>
      </c>
      <c r="E17" s="216" t="s">
        <v>35</v>
      </c>
      <c r="F17" s="420"/>
      <c r="G17" s="62">
        <f t="shared" si="0"/>
        <v>0</v>
      </c>
      <c r="H17" s="63">
        <f t="shared" si="1"/>
        <v>0</v>
      </c>
      <c r="I17" s="64">
        <f t="shared" si="2"/>
        <v>0</v>
      </c>
      <c r="J17" s="74">
        <f t="shared" si="3"/>
        <v>0</v>
      </c>
      <c r="K17" s="66">
        <f t="shared" si="4"/>
        <v>0</v>
      </c>
      <c r="L17" s="75"/>
      <c r="M17" s="68">
        <f t="shared" si="5"/>
        <v>0</v>
      </c>
      <c r="N17" s="76"/>
      <c r="O17" s="133">
        <f t="shared" si="6"/>
        <v>0</v>
      </c>
      <c r="P17" s="134"/>
      <c r="Q17" s="77">
        <f t="shared" si="7"/>
        <v>0</v>
      </c>
      <c r="R17" s="76"/>
      <c r="S17" s="77">
        <f t="shared" si="8"/>
        <v>0</v>
      </c>
      <c r="T17" s="76"/>
      <c r="U17" s="77">
        <f t="shared" si="9"/>
        <v>0</v>
      </c>
      <c r="V17" s="76"/>
      <c r="W17" s="77">
        <f t="shared" si="10"/>
        <v>0</v>
      </c>
      <c r="X17" s="76"/>
      <c r="Y17" s="85">
        <f t="shared" si="11"/>
        <v>0</v>
      </c>
      <c r="Z17" s="75"/>
      <c r="AA17" s="219"/>
      <c r="AB17" s="91"/>
      <c r="AC17" s="71"/>
      <c r="AD17" s="444" t="str">
        <f t="shared" si="12"/>
        <v>HARRIS</v>
      </c>
      <c r="AE17" s="426">
        <f t="shared" si="13"/>
        <v>50826</v>
      </c>
      <c r="AF17" s="445" t="str">
        <f t="shared" si="13"/>
        <v>B/GWENT</v>
      </c>
      <c r="AG17" s="446">
        <f t="shared" si="14"/>
        <v>0</v>
      </c>
      <c r="AH17" s="446">
        <f t="shared" si="15"/>
        <v>0</v>
      </c>
      <c r="AI17" s="446">
        <f t="shared" si="16"/>
        <v>0</v>
      </c>
      <c r="AJ17" s="446">
        <f t="shared" si="17"/>
        <v>0</v>
      </c>
      <c r="AK17" s="446">
        <f t="shared" si="18"/>
        <v>0</v>
      </c>
      <c r="AL17" s="446">
        <f t="shared" si="19"/>
        <v>0</v>
      </c>
      <c r="AM17" s="446">
        <f t="shared" si="20"/>
        <v>0</v>
      </c>
      <c r="AN17" s="446"/>
      <c r="AO17" s="426">
        <f t="shared" si="21"/>
        <v>0</v>
      </c>
      <c r="AP17" s="447">
        <f t="shared" si="22"/>
        <v>0</v>
      </c>
      <c r="AQ17" s="448"/>
    </row>
    <row r="18" spans="2:43" ht="18" x14ac:dyDescent="0.25">
      <c r="B18" s="215" t="s">
        <v>66</v>
      </c>
      <c r="C18" s="210" t="s">
        <v>79</v>
      </c>
      <c r="D18" s="208">
        <v>50594</v>
      </c>
      <c r="E18" s="216" t="s">
        <v>33</v>
      </c>
      <c r="F18" s="420"/>
      <c r="G18" s="62">
        <f t="shared" si="0"/>
        <v>0</v>
      </c>
      <c r="H18" s="63">
        <f t="shared" si="1"/>
        <v>0</v>
      </c>
      <c r="I18" s="64">
        <f t="shared" si="2"/>
        <v>0</v>
      </c>
      <c r="J18" s="74">
        <f t="shared" si="3"/>
        <v>0</v>
      </c>
      <c r="K18" s="66">
        <f t="shared" si="4"/>
        <v>0</v>
      </c>
      <c r="L18" s="75"/>
      <c r="M18" s="68">
        <f t="shared" si="5"/>
        <v>0</v>
      </c>
      <c r="N18" s="76"/>
      <c r="O18" s="133">
        <f t="shared" si="6"/>
        <v>0</v>
      </c>
      <c r="P18" s="134"/>
      <c r="Q18" s="77">
        <f t="shared" si="7"/>
        <v>0</v>
      </c>
      <c r="R18" s="76"/>
      <c r="S18" s="77">
        <f t="shared" si="8"/>
        <v>0</v>
      </c>
      <c r="T18" s="76"/>
      <c r="U18" s="77">
        <f t="shared" si="9"/>
        <v>0</v>
      </c>
      <c r="V18" s="76"/>
      <c r="W18" s="77">
        <f t="shared" si="10"/>
        <v>0</v>
      </c>
      <c r="X18" s="76"/>
      <c r="Y18" s="85">
        <f t="shared" si="11"/>
        <v>0</v>
      </c>
      <c r="Z18" s="75"/>
      <c r="AA18" s="219"/>
      <c r="AB18" s="91"/>
      <c r="AC18" s="71"/>
      <c r="AD18" s="444" t="str">
        <f t="shared" si="12"/>
        <v>HARRIS</v>
      </c>
      <c r="AE18" s="426">
        <f t="shared" si="13"/>
        <v>50594</v>
      </c>
      <c r="AF18" s="445" t="str">
        <f t="shared" si="13"/>
        <v>NELSON</v>
      </c>
      <c r="AG18" s="446">
        <f t="shared" si="14"/>
        <v>0</v>
      </c>
      <c r="AH18" s="446">
        <f t="shared" si="15"/>
        <v>0</v>
      </c>
      <c r="AI18" s="446">
        <f t="shared" si="16"/>
        <v>0</v>
      </c>
      <c r="AJ18" s="446">
        <f t="shared" si="17"/>
        <v>0</v>
      </c>
      <c r="AK18" s="446">
        <f t="shared" si="18"/>
        <v>0</v>
      </c>
      <c r="AL18" s="446">
        <f t="shared" si="19"/>
        <v>0</v>
      </c>
      <c r="AM18" s="446">
        <f t="shared" si="20"/>
        <v>0</v>
      </c>
      <c r="AN18" s="446"/>
      <c r="AO18" s="426">
        <f t="shared" si="21"/>
        <v>0</v>
      </c>
      <c r="AP18" s="447">
        <f t="shared" si="22"/>
        <v>0</v>
      </c>
      <c r="AQ18" s="448"/>
    </row>
    <row r="19" spans="2:43" ht="18" x14ac:dyDescent="0.25">
      <c r="B19" s="174" t="s">
        <v>99</v>
      </c>
      <c r="C19" s="203" t="s">
        <v>84</v>
      </c>
      <c r="D19" s="170">
        <v>50094</v>
      </c>
      <c r="E19" s="175" t="s">
        <v>34</v>
      </c>
      <c r="F19" s="420"/>
      <c r="G19" s="62">
        <f t="shared" si="0"/>
        <v>186.55761024182078</v>
      </c>
      <c r="H19" s="63">
        <f t="shared" si="1"/>
        <v>186.55761024182078</v>
      </c>
      <c r="I19" s="64">
        <f t="shared" si="2"/>
        <v>3</v>
      </c>
      <c r="J19" s="74">
        <f t="shared" si="3"/>
        <v>2</v>
      </c>
      <c r="K19" s="66">
        <f t="shared" si="4"/>
        <v>93.278805120910391</v>
      </c>
      <c r="L19" s="75">
        <v>33</v>
      </c>
      <c r="M19" s="68">
        <f t="shared" si="5"/>
        <v>89.189189189189193</v>
      </c>
      <c r="N19" s="76"/>
      <c r="O19" s="133">
        <f t="shared" si="6"/>
        <v>0</v>
      </c>
      <c r="P19" s="134">
        <v>37</v>
      </c>
      <c r="Q19" s="77">
        <f t="shared" si="7"/>
        <v>97.368421052631575</v>
      </c>
      <c r="R19" s="76"/>
      <c r="S19" s="77">
        <f t="shared" si="8"/>
        <v>0</v>
      </c>
      <c r="T19" s="76"/>
      <c r="U19" s="77">
        <f t="shared" si="9"/>
        <v>0</v>
      </c>
      <c r="V19" s="76"/>
      <c r="W19" s="77">
        <f t="shared" si="10"/>
        <v>0</v>
      </c>
      <c r="X19" s="76"/>
      <c r="Y19" s="85">
        <f t="shared" si="11"/>
        <v>0</v>
      </c>
      <c r="Z19" s="75"/>
      <c r="AA19" s="219"/>
      <c r="AB19" s="91"/>
      <c r="AC19" s="71"/>
      <c r="AD19" s="444" t="str">
        <f t="shared" si="12"/>
        <v>HORROCKS</v>
      </c>
      <c r="AE19" s="426">
        <f t="shared" si="13"/>
        <v>50094</v>
      </c>
      <c r="AF19" s="445" t="str">
        <f t="shared" si="13"/>
        <v>TONDU</v>
      </c>
      <c r="AG19" s="446">
        <f t="shared" si="14"/>
        <v>89.189189189189193</v>
      </c>
      <c r="AH19" s="446">
        <f t="shared" si="15"/>
        <v>0</v>
      </c>
      <c r="AI19" s="446">
        <f t="shared" si="16"/>
        <v>97.368421052631575</v>
      </c>
      <c r="AJ19" s="446">
        <f t="shared" si="17"/>
        <v>0</v>
      </c>
      <c r="AK19" s="446">
        <f t="shared" si="18"/>
        <v>0</v>
      </c>
      <c r="AL19" s="446">
        <f t="shared" si="19"/>
        <v>0</v>
      </c>
      <c r="AM19" s="446">
        <f t="shared" si="20"/>
        <v>0</v>
      </c>
      <c r="AN19" s="446"/>
      <c r="AO19" s="426">
        <f t="shared" si="21"/>
        <v>2</v>
      </c>
      <c r="AP19" s="447">
        <f t="shared" si="22"/>
        <v>93.278805120910391</v>
      </c>
      <c r="AQ19" s="448"/>
    </row>
    <row r="20" spans="2:43" ht="18" x14ac:dyDescent="0.25">
      <c r="B20" s="215" t="s">
        <v>69</v>
      </c>
      <c r="C20" s="210" t="s">
        <v>68</v>
      </c>
      <c r="D20" s="208">
        <v>50641</v>
      </c>
      <c r="E20" s="173" t="s">
        <v>35</v>
      </c>
      <c r="F20" s="420"/>
      <c r="G20" s="62">
        <f t="shared" si="0"/>
        <v>0</v>
      </c>
      <c r="H20" s="63">
        <f t="shared" si="1"/>
        <v>0</v>
      </c>
      <c r="I20" s="64">
        <f t="shared" si="2"/>
        <v>0</v>
      </c>
      <c r="J20" s="74">
        <f t="shared" si="3"/>
        <v>0</v>
      </c>
      <c r="K20" s="66">
        <f t="shared" si="4"/>
        <v>0</v>
      </c>
      <c r="L20" s="75"/>
      <c r="M20" s="68">
        <f t="shared" si="5"/>
        <v>0</v>
      </c>
      <c r="N20" s="76"/>
      <c r="O20" s="133">
        <f t="shared" si="6"/>
        <v>0</v>
      </c>
      <c r="P20" s="134"/>
      <c r="Q20" s="77">
        <f t="shared" si="7"/>
        <v>0</v>
      </c>
      <c r="R20" s="76"/>
      <c r="S20" s="77">
        <f t="shared" si="8"/>
        <v>0</v>
      </c>
      <c r="T20" s="76"/>
      <c r="U20" s="77">
        <f t="shared" si="9"/>
        <v>0</v>
      </c>
      <c r="V20" s="76"/>
      <c r="W20" s="77">
        <f t="shared" si="10"/>
        <v>0</v>
      </c>
      <c r="X20" s="76"/>
      <c r="Y20" s="85">
        <f t="shared" si="11"/>
        <v>0</v>
      </c>
      <c r="Z20" s="75"/>
      <c r="AA20" s="219"/>
      <c r="AB20" s="91"/>
      <c r="AC20" s="71"/>
      <c r="AD20" s="444" t="str">
        <f t="shared" si="12"/>
        <v>JACOB</v>
      </c>
      <c r="AE20" s="426">
        <f t="shared" si="13"/>
        <v>50641</v>
      </c>
      <c r="AF20" s="445" t="str">
        <f t="shared" si="13"/>
        <v>B/GWENT</v>
      </c>
      <c r="AG20" s="446">
        <f t="shared" si="14"/>
        <v>0</v>
      </c>
      <c r="AH20" s="446">
        <f t="shared" si="15"/>
        <v>0</v>
      </c>
      <c r="AI20" s="446">
        <f t="shared" si="16"/>
        <v>0</v>
      </c>
      <c r="AJ20" s="446">
        <f t="shared" si="17"/>
        <v>0</v>
      </c>
      <c r="AK20" s="446">
        <f t="shared" si="18"/>
        <v>0</v>
      </c>
      <c r="AL20" s="446">
        <f t="shared" si="19"/>
        <v>0</v>
      </c>
      <c r="AM20" s="446">
        <f t="shared" si="20"/>
        <v>0</v>
      </c>
      <c r="AN20" s="446"/>
      <c r="AO20" s="426">
        <f t="shared" si="21"/>
        <v>0</v>
      </c>
      <c r="AP20" s="447">
        <f t="shared" si="22"/>
        <v>0</v>
      </c>
      <c r="AQ20" s="448"/>
    </row>
    <row r="21" spans="2:43" ht="18" x14ac:dyDescent="0.25">
      <c r="B21" s="215" t="s">
        <v>74</v>
      </c>
      <c r="C21" s="210" t="s">
        <v>124</v>
      </c>
      <c r="D21" s="171">
        <v>50855</v>
      </c>
      <c r="E21" s="177" t="s">
        <v>35</v>
      </c>
      <c r="F21" s="420"/>
      <c r="G21" s="62">
        <f t="shared" si="0"/>
        <v>0</v>
      </c>
      <c r="H21" s="63">
        <f t="shared" si="1"/>
        <v>0</v>
      </c>
      <c r="I21" s="64">
        <f t="shared" si="2"/>
        <v>0</v>
      </c>
      <c r="J21" s="74">
        <f t="shared" si="3"/>
        <v>0</v>
      </c>
      <c r="K21" s="66">
        <f t="shared" si="4"/>
        <v>0</v>
      </c>
      <c r="L21" s="75"/>
      <c r="M21" s="68">
        <f t="shared" si="5"/>
        <v>0</v>
      </c>
      <c r="N21" s="76"/>
      <c r="O21" s="133">
        <f t="shared" si="6"/>
        <v>0</v>
      </c>
      <c r="P21" s="134"/>
      <c r="Q21" s="77">
        <f t="shared" si="7"/>
        <v>0</v>
      </c>
      <c r="R21" s="76"/>
      <c r="S21" s="77">
        <f t="shared" si="8"/>
        <v>0</v>
      </c>
      <c r="T21" s="76"/>
      <c r="U21" s="77">
        <f t="shared" si="9"/>
        <v>0</v>
      </c>
      <c r="V21" s="76"/>
      <c r="W21" s="77">
        <f t="shared" si="10"/>
        <v>0</v>
      </c>
      <c r="X21" s="76"/>
      <c r="Y21" s="85">
        <f t="shared" si="11"/>
        <v>0</v>
      </c>
      <c r="Z21" s="75"/>
      <c r="AA21" s="219"/>
      <c r="AB21" s="91"/>
      <c r="AC21" s="71"/>
      <c r="AD21" s="444" t="str">
        <f t="shared" si="12"/>
        <v>JAMES</v>
      </c>
      <c r="AE21" s="426">
        <f t="shared" si="13"/>
        <v>50855</v>
      </c>
      <c r="AF21" s="445" t="str">
        <f t="shared" si="13"/>
        <v>B/GWENT</v>
      </c>
      <c r="AG21" s="446">
        <f t="shared" si="14"/>
        <v>0</v>
      </c>
      <c r="AH21" s="446">
        <f t="shared" si="15"/>
        <v>0</v>
      </c>
      <c r="AI21" s="446">
        <f t="shared" si="16"/>
        <v>0</v>
      </c>
      <c r="AJ21" s="446">
        <f t="shared" si="17"/>
        <v>0</v>
      </c>
      <c r="AK21" s="446">
        <f t="shared" si="18"/>
        <v>0</v>
      </c>
      <c r="AL21" s="446">
        <f t="shared" si="19"/>
        <v>0</v>
      </c>
      <c r="AM21" s="446">
        <f t="shared" si="20"/>
        <v>0</v>
      </c>
      <c r="AN21" s="446"/>
      <c r="AO21" s="426">
        <f t="shared" si="21"/>
        <v>0</v>
      </c>
      <c r="AP21" s="447">
        <f t="shared" si="22"/>
        <v>0</v>
      </c>
      <c r="AQ21" s="448"/>
    </row>
    <row r="22" spans="2:43" ht="18" x14ac:dyDescent="0.25">
      <c r="B22" s="215" t="s">
        <v>74</v>
      </c>
      <c r="C22" s="210" t="s">
        <v>72</v>
      </c>
      <c r="D22" s="208">
        <v>50702</v>
      </c>
      <c r="E22" s="177" t="s">
        <v>35</v>
      </c>
      <c r="F22" s="420"/>
      <c r="G22" s="62">
        <f t="shared" si="0"/>
        <v>94.594594594594597</v>
      </c>
      <c r="H22" s="63">
        <f t="shared" si="1"/>
        <v>94.594594594594597</v>
      </c>
      <c r="I22" s="64">
        <f t="shared" si="2"/>
        <v>7</v>
      </c>
      <c r="J22" s="74">
        <f t="shared" si="3"/>
        <v>1</v>
      </c>
      <c r="K22" s="66">
        <f t="shared" si="4"/>
        <v>94.594594594594597</v>
      </c>
      <c r="L22" s="75">
        <v>35</v>
      </c>
      <c r="M22" s="68">
        <f t="shared" si="5"/>
        <v>94.594594594594597</v>
      </c>
      <c r="N22" s="76"/>
      <c r="O22" s="133">
        <f t="shared" si="6"/>
        <v>0</v>
      </c>
      <c r="P22" s="134"/>
      <c r="Q22" s="77">
        <f t="shared" si="7"/>
        <v>0</v>
      </c>
      <c r="R22" s="76"/>
      <c r="S22" s="77">
        <f t="shared" si="8"/>
        <v>0</v>
      </c>
      <c r="T22" s="76"/>
      <c r="U22" s="77">
        <f t="shared" si="9"/>
        <v>0</v>
      </c>
      <c r="V22" s="76"/>
      <c r="W22" s="77">
        <f t="shared" si="10"/>
        <v>0</v>
      </c>
      <c r="X22" s="76"/>
      <c r="Y22" s="85">
        <f t="shared" si="11"/>
        <v>0</v>
      </c>
      <c r="Z22" s="75"/>
      <c r="AA22" s="219"/>
      <c r="AB22" s="91"/>
      <c r="AC22" s="71"/>
      <c r="AD22" s="444" t="str">
        <f t="shared" si="12"/>
        <v>JAMES</v>
      </c>
      <c r="AE22" s="426">
        <f t="shared" si="13"/>
        <v>50702</v>
      </c>
      <c r="AF22" s="445" t="str">
        <f t="shared" si="13"/>
        <v>B/GWENT</v>
      </c>
      <c r="AG22" s="446">
        <f t="shared" si="14"/>
        <v>94.594594594594597</v>
      </c>
      <c r="AH22" s="446">
        <f t="shared" si="15"/>
        <v>0</v>
      </c>
      <c r="AI22" s="446">
        <f t="shared" si="16"/>
        <v>0</v>
      </c>
      <c r="AJ22" s="446">
        <f t="shared" si="17"/>
        <v>0</v>
      </c>
      <c r="AK22" s="446">
        <f t="shared" si="18"/>
        <v>0</v>
      </c>
      <c r="AL22" s="446">
        <f t="shared" si="19"/>
        <v>0</v>
      </c>
      <c r="AM22" s="446">
        <f t="shared" si="20"/>
        <v>0</v>
      </c>
      <c r="AN22" s="446"/>
      <c r="AO22" s="426">
        <f t="shared" si="21"/>
        <v>1</v>
      </c>
      <c r="AP22" s="447">
        <f t="shared" si="22"/>
        <v>94.594594594594597</v>
      </c>
      <c r="AQ22" s="448"/>
    </row>
    <row r="23" spans="2:43" ht="18" x14ac:dyDescent="0.25">
      <c r="B23" s="176" t="s">
        <v>166</v>
      </c>
      <c r="C23" s="204" t="s">
        <v>167</v>
      </c>
      <c r="D23" s="171">
        <v>51130</v>
      </c>
      <c r="E23" s="177" t="s">
        <v>33</v>
      </c>
      <c r="F23" s="420"/>
      <c r="G23" s="62">
        <f t="shared" si="0"/>
        <v>0</v>
      </c>
      <c r="H23" s="63">
        <f t="shared" si="1"/>
        <v>0</v>
      </c>
      <c r="I23" s="64">
        <f t="shared" si="2"/>
        <v>0</v>
      </c>
      <c r="J23" s="74">
        <f t="shared" si="3"/>
        <v>0</v>
      </c>
      <c r="K23" s="66">
        <f t="shared" si="4"/>
        <v>0</v>
      </c>
      <c r="L23" s="75"/>
      <c r="M23" s="68">
        <f t="shared" si="5"/>
        <v>0</v>
      </c>
      <c r="N23" s="76"/>
      <c r="O23" s="133">
        <f t="shared" si="6"/>
        <v>0</v>
      </c>
      <c r="P23" s="134"/>
      <c r="Q23" s="77">
        <f t="shared" si="7"/>
        <v>0</v>
      </c>
      <c r="R23" s="76"/>
      <c r="S23" s="77">
        <f t="shared" si="8"/>
        <v>0</v>
      </c>
      <c r="T23" s="76"/>
      <c r="U23" s="77">
        <f t="shared" si="9"/>
        <v>0</v>
      </c>
      <c r="V23" s="76"/>
      <c r="W23" s="77">
        <f t="shared" si="10"/>
        <v>0</v>
      </c>
      <c r="X23" s="76"/>
      <c r="Y23" s="85">
        <f t="shared" si="11"/>
        <v>0</v>
      </c>
      <c r="Z23" s="75"/>
      <c r="AA23" s="219"/>
      <c r="AB23" s="91"/>
      <c r="AC23" s="71"/>
      <c r="AD23" s="444" t="str">
        <f t="shared" si="12"/>
        <v>JARMAN</v>
      </c>
      <c r="AE23" s="426">
        <f t="shared" si="13"/>
        <v>51130</v>
      </c>
      <c r="AF23" s="445" t="str">
        <f t="shared" si="13"/>
        <v>NELSON</v>
      </c>
      <c r="AG23" s="446">
        <f t="shared" si="14"/>
        <v>0</v>
      </c>
      <c r="AH23" s="446">
        <f t="shared" si="15"/>
        <v>0</v>
      </c>
      <c r="AI23" s="446">
        <f t="shared" si="16"/>
        <v>0</v>
      </c>
      <c r="AJ23" s="446">
        <f t="shared" si="17"/>
        <v>0</v>
      </c>
      <c r="AK23" s="446">
        <f t="shared" si="18"/>
        <v>0</v>
      </c>
      <c r="AL23" s="446">
        <f t="shared" si="19"/>
        <v>0</v>
      </c>
      <c r="AM23" s="446">
        <f t="shared" si="20"/>
        <v>0</v>
      </c>
      <c r="AN23" s="446"/>
      <c r="AO23" s="426">
        <f t="shared" si="21"/>
        <v>0</v>
      </c>
      <c r="AP23" s="447">
        <f t="shared" si="22"/>
        <v>0</v>
      </c>
      <c r="AQ23" s="448"/>
    </row>
    <row r="24" spans="2:43" ht="18" x14ac:dyDescent="0.25">
      <c r="B24" s="176" t="s">
        <v>103</v>
      </c>
      <c r="C24" s="204" t="s">
        <v>68</v>
      </c>
      <c r="D24" s="171">
        <v>51030</v>
      </c>
      <c r="E24" s="177" t="s">
        <v>34</v>
      </c>
      <c r="F24" s="420"/>
      <c r="G24" s="62">
        <f t="shared" si="0"/>
        <v>0</v>
      </c>
      <c r="H24" s="63">
        <f t="shared" si="1"/>
        <v>0</v>
      </c>
      <c r="I24" s="64">
        <f t="shared" si="2"/>
        <v>0</v>
      </c>
      <c r="J24" s="74">
        <f t="shared" si="3"/>
        <v>0</v>
      </c>
      <c r="K24" s="66">
        <f t="shared" si="4"/>
        <v>0</v>
      </c>
      <c r="L24" s="75"/>
      <c r="M24" s="68">
        <f t="shared" si="5"/>
        <v>0</v>
      </c>
      <c r="N24" s="76"/>
      <c r="O24" s="133">
        <f t="shared" si="6"/>
        <v>0</v>
      </c>
      <c r="P24" s="134"/>
      <c r="Q24" s="77">
        <f t="shared" si="7"/>
        <v>0</v>
      </c>
      <c r="R24" s="76"/>
      <c r="S24" s="77">
        <f t="shared" si="8"/>
        <v>0</v>
      </c>
      <c r="T24" s="76"/>
      <c r="U24" s="77">
        <f t="shared" si="9"/>
        <v>0</v>
      </c>
      <c r="V24" s="76"/>
      <c r="W24" s="77">
        <f t="shared" si="10"/>
        <v>0</v>
      </c>
      <c r="X24" s="76"/>
      <c r="Y24" s="85">
        <f t="shared" si="11"/>
        <v>0</v>
      </c>
      <c r="Z24" s="75"/>
      <c r="AA24" s="219"/>
      <c r="AB24" s="91"/>
      <c r="AC24" s="71"/>
      <c r="AD24" s="444" t="str">
        <f t="shared" si="12"/>
        <v>JENKINS</v>
      </c>
      <c r="AE24" s="426">
        <f t="shared" si="13"/>
        <v>51030</v>
      </c>
      <c r="AF24" s="445" t="str">
        <f t="shared" si="13"/>
        <v>TONDU</v>
      </c>
      <c r="AG24" s="446">
        <f t="shared" si="14"/>
        <v>0</v>
      </c>
      <c r="AH24" s="446">
        <f t="shared" si="15"/>
        <v>0</v>
      </c>
      <c r="AI24" s="446">
        <f t="shared" si="16"/>
        <v>0</v>
      </c>
      <c r="AJ24" s="446">
        <f t="shared" si="17"/>
        <v>0</v>
      </c>
      <c r="AK24" s="446">
        <f t="shared" si="18"/>
        <v>0</v>
      </c>
      <c r="AL24" s="446">
        <f t="shared" si="19"/>
        <v>0</v>
      </c>
      <c r="AM24" s="446">
        <f t="shared" si="20"/>
        <v>0</v>
      </c>
      <c r="AN24" s="446"/>
      <c r="AO24" s="426">
        <f t="shared" si="21"/>
        <v>0</v>
      </c>
      <c r="AP24" s="447">
        <f t="shared" si="22"/>
        <v>0</v>
      </c>
      <c r="AQ24" s="448"/>
    </row>
    <row r="25" spans="2:43" ht="18" x14ac:dyDescent="0.25">
      <c r="B25" s="176" t="s">
        <v>87</v>
      </c>
      <c r="C25" s="204" t="s">
        <v>92</v>
      </c>
      <c r="D25" s="171">
        <v>50997</v>
      </c>
      <c r="E25" s="177" t="s">
        <v>32</v>
      </c>
      <c r="F25" s="420"/>
      <c r="G25" s="62">
        <f t="shared" si="0"/>
        <v>0</v>
      </c>
      <c r="H25" s="63">
        <f t="shared" si="1"/>
        <v>0</v>
      </c>
      <c r="I25" s="64">
        <f t="shared" si="2"/>
        <v>0</v>
      </c>
      <c r="J25" s="74">
        <f t="shared" si="3"/>
        <v>0</v>
      </c>
      <c r="K25" s="66">
        <f t="shared" si="4"/>
        <v>0</v>
      </c>
      <c r="L25" s="75"/>
      <c r="M25" s="68">
        <f t="shared" si="5"/>
        <v>0</v>
      </c>
      <c r="N25" s="76"/>
      <c r="O25" s="133">
        <f t="shared" si="6"/>
        <v>0</v>
      </c>
      <c r="P25" s="134"/>
      <c r="Q25" s="77">
        <f t="shared" si="7"/>
        <v>0</v>
      </c>
      <c r="R25" s="76"/>
      <c r="S25" s="77">
        <f t="shared" si="8"/>
        <v>0</v>
      </c>
      <c r="T25" s="76"/>
      <c r="U25" s="77">
        <f t="shared" si="9"/>
        <v>0</v>
      </c>
      <c r="V25" s="76"/>
      <c r="W25" s="77">
        <f t="shared" si="10"/>
        <v>0</v>
      </c>
      <c r="X25" s="76"/>
      <c r="Y25" s="85">
        <f t="shared" si="11"/>
        <v>0</v>
      </c>
      <c r="Z25" s="75"/>
      <c r="AA25" s="219"/>
      <c r="AB25" s="91"/>
      <c r="AC25" s="71"/>
      <c r="AD25" s="444" t="str">
        <f t="shared" si="12"/>
        <v>JOHN</v>
      </c>
      <c r="AE25" s="426">
        <f t="shared" si="13"/>
        <v>50997</v>
      </c>
      <c r="AF25" s="445" t="str">
        <f t="shared" si="13"/>
        <v>QUARRY</v>
      </c>
      <c r="AG25" s="446">
        <f t="shared" si="14"/>
        <v>0</v>
      </c>
      <c r="AH25" s="446">
        <f t="shared" si="15"/>
        <v>0</v>
      </c>
      <c r="AI25" s="446">
        <f t="shared" si="16"/>
        <v>0</v>
      </c>
      <c r="AJ25" s="446">
        <f t="shared" si="17"/>
        <v>0</v>
      </c>
      <c r="AK25" s="446">
        <f t="shared" si="18"/>
        <v>0</v>
      </c>
      <c r="AL25" s="446">
        <f t="shared" si="19"/>
        <v>0</v>
      </c>
      <c r="AM25" s="446">
        <f t="shared" si="20"/>
        <v>0</v>
      </c>
      <c r="AN25" s="446"/>
      <c r="AO25" s="426">
        <f t="shared" si="21"/>
        <v>0</v>
      </c>
      <c r="AP25" s="447">
        <f t="shared" si="22"/>
        <v>0</v>
      </c>
      <c r="AQ25" s="448"/>
    </row>
    <row r="26" spans="2:43" ht="18" x14ac:dyDescent="0.25">
      <c r="B26" s="176" t="s">
        <v>179</v>
      </c>
      <c r="C26" s="204" t="s">
        <v>85</v>
      </c>
      <c r="D26" s="171">
        <v>50182</v>
      </c>
      <c r="E26" s="177" t="s">
        <v>35</v>
      </c>
      <c r="F26" s="420"/>
      <c r="G26" s="62">
        <f t="shared" si="0"/>
        <v>0</v>
      </c>
      <c r="H26" s="63">
        <f t="shared" si="1"/>
        <v>0</v>
      </c>
      <c r="I26" s="64">
        <f t="shared" si="2"/>
        <v>0</v>
      </c>
      <c r="J26" s="74">
        <f t="shared" si="3"/>
        <v>0</v>
      </c>
      <c r="K26" s="66">
        <f t="shared" si="4"/>
        <v>0</v>
      </c>
      <c r="L26" s="75"/>
      <c r="M26" s="68">
        <f t="shared" si="5"/>
        <v>0</v>
      </c>
      <c r="N26" s="76"/>
      <c r="O26" s="133">
        <f t="shared" si="6"/>
        <v>0</v>
      </c>
      <c r="P26" s="134"/>
      <c r="Q26" s="77">
        <f t="shared" si="7"/>
        <v>0</v>
      </c>
      <c r="R26" s="76"/>
      <c r="S26" s="77">
        <f t="shared" si="8"/>
        <v>0</v>
      </c>
      <c r="T26" s="76"/>
      <c r="U26" s="77">
        <f t="shared" si="9"/>
        <v>0</v>
      </c>
      <c r="V26" s="76"/>
      <c r="W26" s="77">
        <f t="shared" si="10"/>
        <v>0</v>
      </c>
      <c r="X26" s="76"/>
      <c r="Y26" s="85">
        <f t="shared" si="11"/>
        <v>0</v>
      </c>
      <c r="Z26" s="75"/>
      <c r="AA26" s="219"/>
      <c r="AB26" s="91"/>
      <c r="AC26" s="71"/>
      <c r="AD26" s="444" t="str">
        <f t="shared" si="12"/>
        <v>JOHNSON</v>
      </c>
      <c r="AE26" s="426">
        <f t="shared" si="13"/>
        <v>50182</v>
      </c>
      <c r="AF26" s="445" t="str">
        <f t="shared" si="13"/>
        <v>B/GWENT</v>
      </c>
      <c r="AG26" s="446">
        <f t="shared" si="14"/>
        <v>0</v>
      </c>
      <c r="AH26" s="446">
        <f t="shared" si="15"/>
        <v>0</v>
      </c>
      <c r="AI26" s="446">
        <f t="shared" si="16"/>
        <v>0</v>
      </c>
      <c r="AJ26" s="446">
        <f t="shared" si="17"/>
        <v>0</v>
      </c>
      <c r="AK26" s="446">
        <f t="shared" si="18"/>
        <v>0</v>
      </c>
      <c r="AL26" s="446">
        <f t="shared" si="19"/>
        <v>0</v>
      </c>
      <c r="AM26" s="446">
        <f t="shared" si="20"/>
        <v>0</v>
      </c>
      <c r="AN26" s="446"/>
      <c r="AO26" s="426">
        <f t="shared" si="21"/>
        <v>0</v>
      </c>
      <c r="AP26" s="447">
        <f t="shared" si="22"/>
        <v>0</v>
      </c>
      <c r="AQ26" s="448"/>
    </row>
    <row r="27" spans="2:43" ht="18" x14ac:dyDescent="0.25">
      <c r="B27" s="176" t="s">
        <v>126</v>
      </c>
      <c r="C27" s="204" t="s">
        <v>87</v>
      </c>
      <c r="D27" s="171">
        <v>50109</v>
      </c>
      <c r="E27" s="177" t="s">
        <v>34</v>
      </c>
      <c r="F27" s="420"/>
      <c r="G27" s="62">
        <f t="shared" si="0"/>
        <v>0</v>
      </c>
      <c r="H27" s="63">
        <f t="shared" si="1"/>
        <v>0</v>
      </c>
      <c r="I27" s="64">
        <f t="shared" si="2"/>
        <v>0</v>
      </c>
      <c r="J27" s="74">
        <f t="shared" si="3"/>
        <v>0</v>
      </c>
      <c r="K27" s="66">
        <f t="shared" si="4"/>
        <v>0</v>
      </c>
      <c r="L27" s="75"/>
      <c r="M27" s="68">
        <f t="shared" si="5"/>
        <v>0</v>
      </c>
      <c r="N27" s="76"/>
      <c r="O27" s="133">
        <f t="shared" si="6"/>
        <v>0</v>
      </c>
      <c r="P27" s="134"/>
      <c r="Q27" s="77">
        <f t="shared" si="7"/>
        <v>0</v>
      </c>
      <c r="R27" s="76"/>
      <c r="S27" s="77">
        <f t="shared" si="8"/>
        <v>0</v>
      </c>
      <c r="T27" s="76"/>
      <c r="U27" s="77">
        <f t="shared" si="9"/>
        <v>0</v>
      </c>
      <c r="V27" s="76"/>
      <c r="W27" s="77">
        <f t="shared" si="10"/>
        <v>0</v>
      </c>
      <c r="X27" s="76"/>
      <c r="Y27" s="85">
        <f t="shared" si="11"/>
        <v>0</v>
      </c>
      <c r="Z27" s="75"/>
      <c r="AA27" s="219"/>
      <c r="AB27" s="91"/>
      <c r="AC27" s="71"/>
      <c r="AD27" s="444" t="str">
        <f t="shared" si="12"/>
        <v>JOHNSTON</v>
      </c>
      <c r="AE27" s="426">
        <f t="shared" si="13"/>
        <v>50109</v>
      </c>
      <c r="AF27" s="445" t="str">
        <f t="shared" si="13"/>
        <v>TONDU</v>
      </c>
      <c r="AG27" s="446">
        <f t="shared" si="14"/>
        <v>0</v>
      </c>
      <c r="AH27" s="446">
        <f t="shared" si="15"/>
        <v>0</v>
      </c>
      <c r="AI27" s="446">
        <f t="shared" si="16"/>
        <v>0</v>
      </c>
      <c r="AJ27" s="446">
        <f t="shared" si="17"/>
        <v>0</v>
      </c>
      <c r="AK27" s="446">
        <f t="shared" si="18"/>
        <v>0</v>
      </c>
      <c r="AL27" s="446">
        <f t="shared" si="19"/>
        <v>0</v>
      </c>
      <c r="AM27" s="446">
        <f t="shared" si="20"/>
        <v>0</v>
      </c>
      <c r="AN27" s="446"/>
      <c r="AO27" s="426">
        <f t="shared" si="21"/>
        <v>0</v>
      </c>
      <c r="AP27" s="447">
        <f t="shared" si="22"/>
        <v>0</v>
      </c>
      <c r="AQ27" s="448"/>
    </row>
    <row r="28" spans="2:43" ht="18" x14ac:dyDescent="0.25">
      <c r="B28" s="213" t="s">
        <v>125</v>
      </c>
      <c r="C28" s="209" t="s">
        <v>128</v>
      </c>
      <c r="D28" s="208">
        <v>50075</v>
      </c>
      <c r="E28" s="214" t="s">
        <v>33</v>
      </c>
      <c r="F28" s="420"/>
      <c r="G28" s="62">
        <f t="shared" si="0"/>
        <v>0</v>
      </c>
      <c r="H28" s="63">
        <f t="shared" si="1"/>
        <v>0</v>
      </c>
      <c r="I28" s="64">
        <f t="shared" si="2"/>
        <v>0</v>
      </c>
      <c r="J28" s="74">
        <f t="shared" si="3"/>
        <v>0</v>
      </c>
      <c r="K28" s="66">
        <f t="shared" si="4"/>
        <v>0</v>
      </c>
      <c r="L28" s="75"/>
      <c r="M28" s="68"/>
      <c r="N28" s="76"/>
      <c r="O28" s="133">
        <f t="shared" si="6"/>
        <v>0</v>
      </c>
      <c r="P28" s="134"/>
      <c r="Q28" s="77">
        <f t="shared" si="7"/>
        <v>0</v>
      </c>
      <c r="R28" s="76"/>
      <c r="S28" s="77">
        <f t="shared" si="8"/>
        <v>0</v>
      </c>
      <c r="T28" s="76"/>
      <c r="U28" s="77"/>
      <c r="V28" s="76"/>
      <c r="W28" s="77">
        <f t="shared" si="10"/>
        <v>0</v>
      </c>
      <c r="X28" s="76"/>
      <c r="Y28" s="85">
        <f t="shared" si="11"/>
        <v>0</v>
      </c>
      <c r="Z28" s="75"/>
      <c r="AA28" s="219"/>
      <c r="AB28" s="91"/>
      <c r="AC28" s="71"/>
      <c r="AD28" s="444" t="str">
        <f t="shared" si="12"/>
        <v>LAND</v>
      </c>
      <c r="AE28" s="426">
        <f t="shared" si="13"/>
        <v>50075</v>
      </c>
      <c r="AF28" s="445" t="str">
        <f t="shared" si="13"/>
        <v>NELSON</v>
      </c>
      <c r="AG28" s="446">
        <f t="shared" ref="AG28" si="32">(L28*100)/$AG$8</f>
        <v>0</v>
      </c>
      <c r="AH28" s="446">
        <f t="shared" ref="AH28" si="33">(N28*100)/$AH$8</f>
        <v>0</v>
      </c>
      <c r="AI28" s="446">
        <f t="shared" ref="AI28" si="34">(P28*100)/$AI$8</f>
        <v>0</v>
      </c>
      <c r="AJ28" s="446">
        <f t="shared" ref="AJ28" si="35">(R28*100)/$AJ$8</f>
        <v>0</v>
      </c>
      <c r="AK28" s="446">
        <f t="shared" ref="AK28" si="36">(T28*100)/$AK$8</f>
        <v>0</v>
      </c>
      <c r="AL28" s="446">
        <f t="shared" ref="AL28" si="37">(V28*100)/$AL$8</f>
        <v>0</v>
      </c>
      <c r="AM28" s="446">
        <f t="shared" ref="AM28" si="38">(X28*100)/$AM$8</f>
        <v>0</v>
      </c>
      <c r="AN28" s="446"/>
      <c r="AO28" s="426">
        <f t="shared" ref="AO28" si="39">COUNTIF(AG28:AN28,"&gt;0")</f>
        <v>0</v>
      </c>
      <c r="AP28" s="447">
        <f t="shared" ref="AP28" si="40">IF(ISERR(SUM(AG28:AN28)/AO28),0,SUM(AG28:AN28)/AO28)</f>
        <v>0</v>
      </c>
      <c r="AQ28" s="448"/>
    </row>
    <row r="29" spans="2:43" ht="18" x14ac:dyDescent="0.25">
      <c r="B29" s="215" t="s">
        <v>129</v>
      </c>
      <c r="C29" s="210" t="s">
        <v>87</v>
      </c>
      <c r="D29" s="208">
        <v>50067</v>
      </c>
      <c r="E29" s="216" t="s">
        <v>33</v>
      </c>
      <c r="F29" s="420"/>
      <c r="G29" s="62">
        <f t="shared" si="0"/>
        <v>0</v>
      </c>
      <c r="H29" s="63">
        <f t="shared" si="1"/>
        <v>0</v>
      </c>
      <c r="I29" s="64">
        <f t="shared" si="2"/>
        <v>0</v>
      </c>
      <c r="J29" s="74">
        <f t="shared" si="3"/>
        <v>0</v>
      </c>
      <c r="K29" s="66">
        <f t="shared" si="4"/>
        <v>0</v>
      </c>
      <c r="L29" s="75"/>
      <c r="M29" s="68">
        <f t="shared" ref="M29:M39" si="41">AG29</f>
        <v>0</v>
      </c>
      <c r="N29" s="76"/>
      <c r="O29" s="133">
        <f t="shared" si="6"/>
        <v>0</v>
      </c>
      <c r="P29" s="134"/>
      <c r="Q29" s="77">
        <f t="shared" si="7"/>
        <v>0</v>
      </c>
      <c r="R29" s="76"/>
      <c r="S29" s="77">
        <f t="shared" si="8"/>
        <v>0</v>
      </c>
      <c r="T29" s="76"/>
      <c r="U29" s="77">
        <f t="shared" ref="U29:U39" si="42">AK29</f>
        <v>0</v>
      </c>
      <c r="V29" s="76"/>
      <c r="W29" s="77">
        <f t="shared" si="10"/>
        <v>0</v>
      </c>
      <c r="X29" s="76"/>
      <c r="Y29" s="85">
        <f t="shared" si="11"/>
        <v>0</v>
      </c>
      <c r="Z29" s="75"/>
      <c r="AA29" s="219"/>
      <c r="AB29" s="91"/>
      <c r="AC29" s="71"/>
      <c r="AD29" s="444" t="str">
        <f t="shared" si="12"/>
        <v>LEWIS</v>
      </c>
      <c r="AE29" s="426">
        <f t="shared" si="13"/>
        <v>50067</v>
      </c>
      <c r="AF29" s="445" t="str">
        <f t="shared" si="13"/>
        <v>NELSON</v>
      </c>
      <c r="AG29" s="446">
        <f t="shared" si="14"/>
        <v>0</v>
      </c>
      <c r="AH29" s="446">
        <f t="shared" si="15"/>
        <v>0</v>
      </c>
      <c r="AI29" s="446">
        <f t="shared" si="16"/>
        <v>0</v>
      </c>
      <c r="AJ29" s="446">
        <f t="shared" si="17"/>
        <v>0</v>
      </c>
      <c r="AK29" s="446">
        <f t="shared" si="18"/>
        <v>0</v>
      </c>
      <c r="AL29" s="446">
        <f t="shared" si="19"/>
        <v>0</v>
      </c>
      <c r="AM29" s="446">
        <f t="shared" si="20"/>
        <v>0</v>
      </c>
      <c r="AN29" s="446"/>
      <c r="AO29" s="426">
        <f t="shared" si="21"/>
        <v>0</v>
      </c>
      <c r="AP29" s="447">
        <f t="shared" si="22"/>
        <v>0</v>
      </c>
      <c r="AQ29" s="448"/>
    </row>
    <row r="30" spans="2:43" ht="18" x14ac:dyDescent="0.25">
      <c r="B30" s="215" t="s">
        <v>145</v>
      </c>
      <c r="C30" s="210" t="s">
        <v>146</v>
      </c>
      <c r="D30" s="208">
        <v>51081</v>
      </c>
      <c r="E30" s="216" t="s">
        <v>35</v>
      </c>
      <c r="F30" s="646"/>
      <c r="G30" s="62">
        <f t="shared" si="0"/>
        <v>180.60413354531002</v>
      </c>
      <c r="H30" s="517">
        <f t="shared" si="1"/>
        <v>180.60413354531002</v>
      </c>
      <c r="I30" s="64">
        <f t="shared" si="2"/>
        <v>4</v>
      </c>
      <c r="J30" s="74">
        <f t="shared" si="3"/>
        <v>2</v>
      </c>
      <c r="K30" s="66">
        <f t="shared" si="4"/>
        <v>90.30206677265501</v>
      </c>
      <c r="L30" s="75">
        <v>32</v>
      </c>
      <c r="M30" s="68">
        <f t="shared" si="41"/>
        <v>86.486486486486484</v>
      </c>
      <c r="N30" s="76">
        <v>32</v>
      </c>
      <c r="O30" s="133">
        <f t="shared" si="6"/>
        <v>94.117647058823536</v>
      </c>
      <c r="P30" s="134"/>
      <c r="Q30" s="77">
        <f t="shared" si="7"/>
        <v>0</v>
      </c>
      <c r="R30" s="76"/>
      <c r="S30" s="77">
        <f t="shared" si="8"/>
        <v>0</v>
      </c>
      <c r="T30" s="76"/>
      <c r="U30" s="77">
        <f t="shared" si="42"/>
        <v>0</v>
      </c>
      <c r="V30" s="76"/>
      <c r="W30" s="77">
        <f t="shared" si="10"/>
        <v>0</v>
      </c>
      <c r="X30" s="76"/>
      <c r="Y30" s="85">
        <f t="shared" si="11"/>
        <v>0</v>
      </c>
      <c r="Z30" s="75"/>
      <c r="AA30" s="219"/>
      <c r="AB30" s="91"/>
      <c r="AC30" s="71"/>
      <c r="AD30" s="444" t="str">
        <f t="shared" si="12"/>
        <v>McCARTHY</v>
      </c>
      <c r="AE30" s="426">
        <f t="shared" si="13"/>
        <v>51081</v>
      </c>
      <c r="AF30" s="445" t="str">
        <f t="shared" si="13"/>
        <v>B/GWENT</v>
      </c>
      <c r="AG30" s="446">
        <f t="shared" si="14"/>
        <v>86.486486486486484</v>
      </c>
      <c r="AH30" s="446">
        <f t="shared" si="15"/>
        <v>94.117647058823536</v>
      </c>
      <c r="AI30" s="446">
        <f t="shared" si="16"/>
        <v>0</v>
      </c>
      <c r="AJ30" s="446">
        <f t="shared" si="17"/>
        <v>0</v>
      </c>
      <c r="AK30" s="446">
        <f t="shared" si="18"/>
        <v>0</v>
      </c>
      <c r="AL30" s="446">
        <f t="shared" si="19"/>
        <v>0</v>
      </c>
      <c r="AM30" s="446">
        <f t="shared" si="20"/>
        <v>0</v>
      </c>
      <c r="AN30" s="446"/>
      <c r="AO30" s="426">
        <f t="shared" si="21"/>
        <v>2</v>
      </c>
      <c r="AP30" s="447">
        <f t="shared" si="22"/>
        <v>90.30206677265501</v>
      </c>
      <c r="AQ30" s="448"/>
    </row>
    <row r="31" spans="2:43" ht="18" x14ac:dyDescent="0.25">
      <c r="B31" s="215" t="s">
        <v>89</v>
      </c>
      <c r="C31" s="210" t="s">
        <v>78</v>
      </c>
      <c r="D31" s="208">
        <v>50554</v>
      </c>
      <c r="E31" s="216" t="s">
        <v>35</v>
      </c>
      <c r="F31" s="420"/>
      <c r="G31" s="62">
        <f t="shared" si="0"/>
        <v>0</v>
      </c>
      <c r="H31" s="63">
        <f t="shared" si="1"/>
        <v>0</v>
      </c>
      <c r="I31" s="64">
        <f t="shared" si="2"/>
        <v>0</v>
      </c>
      <c r="J31" s="74">
        <f t="shared" si="3"/>
        <v>0</v>
      </c>
      <c r="K31" s="66">
        <f t="shared" si="4"/>
        <v>0</v>
      </c>
      <c r="L31" s="75"/>
      <c r="M31" s="68">
        <f t="shared" si="41"/>
        <v>0</v>
      </c>
      <c r="N31" s="76"/>
      <c r="O31" s="133">
        <f t="shared" si="6"/>
        <v>0</v>
      </c>
      <c r="P31" s="134"/>
      <c r="Q31" s="77">
        <f t="shared" si="7"/>
        <v>0</v>
      </c>
      <c r="R31" s="76"/>
      <c r="S31" s="77">
        <f t="shared" si="8"/>
        <v>0</v>
      </c>
      <c r="T31" s="76"/>
      <c r="U31" s="77">
        <f t="shared" si="42"/>
        <v>0</v>
      </c>
      <c r="V31" s="76"/>
      <c r="W31" s="77">
        <f t="shared" si="10"/>
        <v>0</v>
      </c>
      <c r="X31" s="76"/>
      <c r="Y31" s="85">
        <f t="shared" si="11"/>
        <v>0</v>
      </c>
      <c r="Z31" s="75"/>
      <c r="AA31" s="219"/>
      <c r="AB31" s="91"/>
      <c r="AC31" s="71"/>
      <c r="AD31" s="444" t="str">
        <f t="shared" si="12"/>
        <v>MORGAN</v>
      </c>
      <c r="AE31" s="426">
        <f t="shared" si="13"/>
        <v>50554</v>
      </c>
      <c r="AF31" s="445" t="str">
        <f t="shared" si="13"/>
        <v>B/GWENT</v>
      </c>
      <c r="AG31" s="446">
        <f t="shared" si="14"/>
        <v>0</v>
      </c>
      <c r="AH31" s="446">
        <f t="shared" si="15"/>
        <v>0</v>
      </c>
      <c r="AI31" s="446">
        <f t="shared" si="16"/>
        <v>0</v>
      </c>
      <c r="AJ31" s="446">
        <f t="shared" si="17"/>
        <v>0</v>
      </c>
      <c r="AK31" s="446">
        <f t="shared" si="18"/>
        <v>0</v>
      </c>
      <c r="AL31" s="446">
        <f t="shared" si="19"/>
        <v>0</v>
      </c>
      <c r="AM31" s="446">
        <f t="shared" si="20"/>
        <v>0</v>
      </c>
      <c r="AN31" s="446"/>
      <c r="AO31" s="426">
        <f t="shared" si="21"/>
        <v>0</v>
      </c>
      <c r="AP31" s="447">
        <f t="shared" si="22"/>
        <v>0</v>
      </c>
      <c r="AQ31" s="448"/>
    </row>
    <row r="32" spans="2:43" ht="18" x14ac:dyDescent="0.25">
      <c r="B32" s="176" t="s">
        <v>225</v>
      </c>
      <c r="C32" s="204" t="s">
        <v>133</v>
      </c>
      <c r="D32" s="171">
        <v>50919</v>
      </c>
      <c r="E32" s="177" t="s">
        <v>33</v>
      </c>
      <c r="F32" s="646"/>
      <c r="G32" s="62">
        <f t="shared" si="0"/>
        <v>192.10526315789474</v>
      </c>
      <c r="H32" s="63">
        <f t="shared" si="1"/>
        <v>192.10526315789474</v>
      </c>
      <c r="I32" s="64">
        <f t="shared" si="2"/>
        <v>2</v>
      </c>
      <c r="J32" s="74">
        <f t="shared" si="3"/>
        <v>2</v>
      </c>
      <c r="K32" s="66">
        <f t="shared" si="4"/>
        <v>96.05263157894737</v>
      </c>
      <c r="L32" s="75">
        <v>37</v>
      </c>
      <c r="M32" s="68">
        <f t="shared" si="41"/>
        <v>100</v>
      </c>
      <c r="N32" s="76"/>
      <c r="O32" s="133">
        <f t="shared" si="6"/>
        <v>0</v>
      </c>
      <c r="P32" s="134">
        <v>35</v>
      </c>
      <c r="Q32" s="77">
        <f t="shared" si="7"/>
        <v>92.10526315789474</v>
      </c>
      <c r="R32" s="76"/>
      <c r="S32" s="77">
        <f t="shared" si="8"/>
        <v>0</v>
      </c>
      <c r="T32" s="76"/>
      <c r="U32" s="77">
        <f t="shared" si="42"/>
        <v>0</v>
      </c>
      <c r="V32" s="76"/>
      <c r="W32" s="77">
        <f t="shared" si="10"/>
        <v>0</v>
      </c>
      <c r="X32" s="76"/>
      <c r="Y32" s="85">
        <f t="shared" si="11"/>
        <v>0</v>
      </c>
      <c r="Z32" s="75"/>
      <c r="AA32" s="219"/>
      <c r="AB32" s="91"/>
      <c r="AC32" s="71"/>
      <c r="AD32" s="444" t="str">
        <f t="shared" si="12"/>
        <v>PORTHCARY</v>
      </c>
      <c r="AE32" s="426">
        <f t="shared" si="13"/>
        <v>50919</v>
      </c>
      <c r="AF32" s="445" t="str">
        <f t="shared" si="13"/>
        <v>NELSON</v>
      </c>
      <c r="AG32" s="446">
        <f t="shared" si="14"/>
        <v>100</v>
      </c>
      <c r="AH32" s="446">
        <f t="shared" si="15"/>
        <v>0</v>
      </c>
      <c r="AI32" s="446">
        <f t="shared" si="16"/>
        <v>92.10526315789474</v>
      </c>
      <c r="AJ32" s="446">
        <f t="shared" si="17"/>
        <v>0</v>
      </c>
      <c r="AK32" s="446">
        <f t="shared" si="18"/>
        <v>0</v>
      </c>
      <c r="AL32" s="446">
        <f t="shared" si="19"/>
        <v>0</v>
      </c>
      <c r="AM32" s="446">
        <f t="shared" si="20"/>
        <v>0</v>
      </c>
      <c r="AN32" s="446"/>
      <c r="AO32" s="426">
        <f t="shared" si="21"/>
        <v>2</v>
      </c>
      <c r="AP32" s="447">
        <f t="shared" si="22"/>
        <v>96.05263157894737</v>
      </c>
      <c r="AQ32" s="448"/>
    </row>
    <row r="33" spans="2:43" ht="18" x14ac:dyDescent="0.25">
      <c r="B33" s="215" t="s">
        <v>132</v>
      </c>
      <c r="C33" s="210" t="s">
        <v>131</v>
      </c>
      <c r="D33" s="208">
        <v>50022</v>
      </c>
      <c r="E33" s="216" t="s">
        <v>32</v>
      </c>
      <c r="F33" s="646"/>
      <c r="G33" s="62">
        <f t="shared" si="0"/>
        <v>158.35913312693498</v>
      </c>
      <c r="H33" s="63">
        <f t="shared" si="1"/>
        <v>158.35913312693498</v>
      </c>
      <c r="I33" s="64">
        <f t="shared" si="2"/>
        <v>5</v>
      </c>
      <c r="J33" s="74">
        <f t="shared" si="3"/>
        <v>2</v>
      </c>
      <c r="K33" s="66">
        <f t="shared" si="4"/>
        <v>79.179566563467489</v>
      </c>
      <c r="L33" s="75"/>
      <c r="M33" s="68">
        <f t="shared" si="41"/>
        <v>0</v>
      </c>
      <c r="N33" s="76">
        <v>27</v>
      </c>
      <c r="O33" s="133">
        <f t="shared" si="6"/>
        <v>79.411764705882348</v>
      </c>
      <c r="P33" s="134">
        <v>30</v>
      </c>
      <c r="Q33" s="77">
        <f t="shared" si="7"/>
        <v>78.94736842105263</v>
      </c>
      <c r="R33" s="76"/>
      <c r="S33" s="77">
        <f t="shared" si="8"/>
        <v>0</v>
      </c>
      <c r="T33" s="76"/>
      <c r="U33" s="77">
        <f t="shared" si="42"/>
        <v>0</v>
      </c>
      <c r="V33" s="76"/>
      <c r="W33" s="77">
        <f t="shared" si="10"/>
        <v>0</v>
      </c>
      <c r="X33" s="76"/>
      <c r="Y33" s="85">
        <f t="shared" si="11"/>
        <v>0</v>
      </c>
      <c r="Z33" s="75"/>
      <c r="AA33" s="219"/>
      <c r="AB33" s="91"/>
      <c r="AC33" s="71"/>
      <c r="AD33" s="444" t="str">
        <f t="shared" si="12"/>
        <v>ROBINSON</v>
      </c>
      <c r="AE33" s="426">
        <f t="shared" si="13"/>
        <v>50022</v>
      </c>
      <c r="AF33" s="445" t="str">
        <f t="shared" si="13"/>
        <v>QUARRY</v>
      </c>
      <c r="AG33" s="446">
        <f t="shared" si="14"/>
        <v>0</v>
      </c>
      <c r="AH33" s="446">
        <f t="shared" si="15"/>
        <v>79.411764705882348</v>
      </c>
      <c r="AI33" s="446">
        <f t="shared" si="16"/>
        <v>78.94736842105263</v>
      </c>
      <c r="AJ33" s="446">
        <f t="shared" si="17"/>
        <v>0</v>
      </c>
      <c r="AK33" s="446">
        <f t="shared" si="18"/>
        <v>0</v>
      </c>
      <c r="AL33" s="446">
        <f t="shared" si="19"/>
        <v>0</v>
      </c>
      <c r="AM33" s="446">
        <f t="shared" si="20"/>
        <v>0</v>
      </c>
      <c r="AN33" s="446"/>
      <c r="AO33" s="426">
        <f t="shared" si="21"/>
        <v>2</v>
      </c>
      <c r="AP33" s="447">
        <f t="shared" si="22"/>
        <v>79.179566563467489</v>
      </c>
      <c r="AQ33" s="448"/>
    </row>
    <row r="34" spans="2:43" ht="18" x14ac:dyDescent="0.25">
      <c r="B34" s="178" t="s">
        <v>114</v>
      </c>
      <c r="C34" s="205" t="s">
        <v>113</v>
      </c>
      <c r="D34" s="172">
        <v>50117</v>
      </c>
      <c r="E34" s="179" t="s">
        <v>34</v>
      </c>
      <c r="F34" s="420"/>
      <c r="G34" s="62">
        <f t="shared" si="0"/>
        <v>0</v>
      </c>
      <c r="H34" s="63">
        <f t="shared" si="1"/>
        <v>0</v>
      </c>
      <c r="I34" s="64">
        <f t="shared" si="2"/>
        <v>0</v>
      </c>
      <c r="J34" s="74">
        <f t="shared" si="3"/>
        <v>0</v>
      </c>
      <c r="K34" s="66">
        <f t="shared" si="4"/>
        <v>0</v>
      </c>
      <c r="L34" s="75"/>
      <c r="M34" s="68">
        <f t="shared" si="41"/>
        <v>0</v>
      </c>
      <c r="N34" s="76"/>
      <c r="O34" s="133">
        <f t="shared" si="6"/>
        <v>0</v>
      </c>
      <c r="P34" s="134"/>
      <c r="Q34" s="77">
        <f t="shared" si="7"/>
        <v>0</v>
      </c>
      <c r="R34" s="76"/>
      <c r="S34" s="77">
        <f t="shared" si="8"/>
        <v>0</v>
      </c>
      <c r="T34" s="76"/>
      <c r="U34" s="77">
        <f t="shared" si="42"/>
        <v>0</v>
      </c>
      <c r="V34" s="76"/>
      <c r="W34" s="77">
        <f t="shared" si="10"/>
        <v>0</v>
      </c>
      <c r="X34" s="76"/>
      <c r="Y34" s="85">
        <f t="shared" si="11"/>
        <v>0</v>
      </c>
      <c r="Z34" s="75"/>
      <c r="AA34" s="219"/>
      <c r="AB34" s="91"/>
      <c r="AC34" s="71"/>
      <c r="AD34" s="444" t="str">
        <f t="shared" si="12"/>
        <v>SEALEY</v>
      </c>
      <c r="AE34" s="426">
        <f t="shared" si="13"/>
        <v>50117</v>
      </c>
      <c r="AF34" s="445" t="str">
        <f t="shared" si="13"/>
        <v>TONDU</v>
      </c>
      <c r="AG34" s="446">
        <f t="shared" si="14"/>
        <v>0</v>
      </c>
      <c r="AH34" s="446">
        <f t="shared" si="15"/>
        <v>0</v>
      </c>
      <c r="AI34" s="446">
        <f t="shared" si="16"/>
        <v>0</v>
      </c>
      <c r="AJ34" s="446">
        <f t="shared" si="17"/>
        <v>0</v>
      </c>
      <c r="AK34" s="446">
        <f t="shared" si="18"/>
        <v>0</v>
      </c>
      <c r="AL34" s="446">
        <f t="shared" si="19"/>
        <v>0</v>
      </c>
      <c r="AM34" s="446">
        <f t="shared" si="20"/>
        <v>0</v>
      </c>
      <c r="AN34" s="446"/>
      <c r="AO34" s="426">
        <f t="shared" si="21"/>
        <v>0</v>
      </c>
      <c r="AP34" s="447">
        <f t="shared" si="22"/>
        <v>0</v>
      </c>
      <c r="AQ34" s="448"/>
    </row>
    <row r="35" spans="2:43" ht="18" x14ac:dyDescent="0.25">
      <c r="B35" s="176" t="s">
        <v>135</v>
      </c>
      <c r="C35" s="204" t="s">
        <v>136</v>
      </c>
      <c r="D35" s="171">
        <v>51070</v>
      </c>
      <c r="E35" s="177" t="s">
        <v>35</v>
      </c>
      <c r="F35" s="420"/>
      <c r="G35" s="62">
        <f t="shared" si="0"/>
        <v>0</v>
      </c>
      <c r="H35" s="517">
        <f t="shared" si="1"/>
        <v>0</v>
      </c>
      <c r="I35" s="64">
        <f t="shared" si="2"/>
        <v>0</v>
      </c>
      <c r="J35" s="74">
        <f t="shared" si="3"/>
        <v>0</v>
      </c>
      <c r="K35" s="66">
        <f t="shared" si="4"/>
        <v>0</v>
      </c>
      <c r="L35" s="75"/>
      <c r="M35" s="68">
        <f t="shared" si="41"/>
        <v>0</v>
      </c>
      <c r="N35" s="76"/>
      <c r="O35" s="133">
        <f t="shared" si="6"/>
        <v>0</v>
      </c>
      <c r="P35" s="134"/>
      <c r="Q35" s="77">
        <f t="shared" si="7"/>
        <v>0</v>
      </c>
      <c r="R35" s="76"/>
      <c r="S35" s="77">
        <f t="shared" si="8"/>
        <v>0</v>
      </c>
      <c r="T35" s="76"/>
      <c r="U35" s="77">
        <f t="shared" si="42"/>
        <v>0</v>
      </c>
      <c r="V35" s="76"/>
      <c r="W35" s="77">
        <f t="shared" si="10"/>
        <v>0</v>
      </c>
      <c r="X35" s="76"/>
      <c r="Y35" s="85">
        <f t="shared" si="11"/>
        <v>0</v>
      </c>
      <c r="Z35" s="75"/>
      <c r="AA35" s="219"/>
      <c r="AB35" s="91"/>
      <c r="AC35" s="71"/>
      <c r="AD35" s="444" t="str">
        <f t="shared" si="12"/>
        <v>SMITH</v>
      </c>
      <c r="AE35" s="426">
        <f t="shared" si="13"/>
        <v>51070</v>
      </c>
      <c r="AF35" s="445" t="str">
        <f t="shared" si="13"/>
        <v>B/GWENT</v>
      </c>
      <c r="AG35" s="446">
        <f t="shared" si="14"/>
        <v>0</v>
      </c>
      <c r="AH35" s="446">
        <f t="shared" si="15"/>
        <v>0</v>
      </c>
      <c r="AI35" s="446">
        <f t="shared" si="16"/>
        <v>0</v>
      </c>
      <c r="AJ35" s="446">
        <f t="shared" si="17"/>
        <v>0</v>
      </c>
      <c r="AK35" s="446">
        <f t="shared" si="18"/>
        <v>0</v>
      </c>
      <c r="AL35" s="446">
        <f t="shared" si="19"/>
        <v>0</v>
      </c>
      <c r="AM35" s="446">
        <f t="shared" si="20"/>
        <v>0</v>
      </c>
      <c r="AN35" s="446"/>
      <c r="AO35" s="426">
        <f t="shared" si="21"/>
        <v>0</v>
      </c>
      <c r="AP35" s="447">
        <f t="shared" si="22"/>
        <v>0</v>
      </c>
      <c r="AQ35" s="448"/>
    </row>
    <row r="36" spans="2:43" ht="18" x14ac:dyDescent="0.25">
      <c r="B36" s="176" t="s">
        <v>135</v>
      </c>
      <c r="C36" s="204" t="s">
        <v>134</v>
      </c>
      <c r="D36" s="171">
        <v>50045</v>
      </c>
      <c r="E36" s="177" t="s">
        <v>32</v>
      </c>
      <c r="F36" s="420"/>
      <c r="G36" s="62">
        <f t="shared" si="0"/>
        <v>0</v>
      </c>
      <c r="H36" s="63">
        <f t="shared" si="1"/>
        <v>0</v>
      </c>
      <c r="I36" s="64">
        <f t="shared" si="2"/>
        <v>0</v>
      </c>
      <c r="J36" s="74">
        <f t="shared" si="3"/>
        <v>0</v>
      </c>
      <c r="K36" s="66">
        <f t="shared" si="4"/>
        <v>0</v>
      </c>
      <c r="L36" s="75"/>
      <c r="M36" s="68">
        <f t="shared" si="41"/>
        <v>0</v>
      </c>
      <c r="N36" s="76"/>
      <c r="O36" s="133">
        <f t="shared" si="6"/>
        <v>0</v>
      </c>
      <c r="P36" s="134"/>
      <c r="Q36" s="77">
        <f t="shared" si="7"/>
        <v>0</v>
      </c>
      <c r="R36" s="76"/>
      <c r="S36" s="77">
        <f t="shared" si="8"/>
        <v>0</v>
      </c>
      <c r="T36" s="76"/>
      <c r="U36" s="77">
        <f t="shared" si="42"/>
        <v>0</v>
      </c>
      <c r="V36" s="76"/>
      <c r="W36" s="77">
        <f t="shared" si="10"/>
        <v>0</v>
      </c>
      <c r="X36" s="76"/>
      <c r="Y36" s="85">
        <f t="shared" si="11"/>
        <v>0</v>
      </c>
      <c r="Z36" s="75"/>
      <c r="AA36" s="219"/>
      <c r="AB36" s="91"/>
      <c r="AC36" s="71"/>
      <c r="AD36" s="444" t="str">
        <f t="shared" si="12"/>
        <v>SMITH</v>
      </c>
      <c r="AE36" s="426">
        <f t="shared" si="13"/>
        <v>50045</v>
      </c>
      <c r="AF36" s="445" t="str">
        <f t="shared" si="13"/>
        <v>QUARRY</v>
      </c>
      <c r="AG36" s="446">
        <f t="shared" si="14"/>
        <v>0</v>
      </c>
      <c r="AH36" s="446">
        <f t="shared" si="15"/>
        <v>0</v>
      </c>
      <c r="AI36" s="446">
        <f t="shared" si="16"/>
        <v>0</v>
      </c>
      <c r="AJ36" s="446">
        <f t="shared" si="17"/>
        <v>0</v>
      </c>
      <c r="AK36" s="446">
        <f t="shared" si="18"/>
        <v>0</v>
      </c>
      <c r="AL36" s="446">
        <f t="shared" si="19"/>
        <v>0</v>
      </c>
      <c r="AM36" s="446">
        <f t="shared" si="20"/>
        <v>0</v>
      </c>
      <c r="AN36" s="446"/>
      <c r="AO36" s="426">
        <f t="shared" si="21"/>
        <v>0</v>
      </c>
      <c r="AP36" s="447">
        <f t="shared" si="22"/>
        <v>0</v>
      </c>
      <c r="AQ36" s="448"/>
    </row>
    <row r="37" spans="2:43" ht="18" x14ac:dyDescent="0.25">
      <c r="B37" s="178" t="s">
        <v>100</v>
      </c>
      <c r="C37" s="205" t="s">
        <v>76</v>
      </c>
      <c r="D37" s="172">
        <v>50168</v>
      </c>
      <c r="E37" s="216" t="s">
        <v>33</v>
      </c>
      <c r="F37" s="420"/>
      <c r="G37" s="62">
        <f t="shared" si="0"/>
        <v>0</v>
      </c>
      <c r="H37" s="63">
        <f t="shared" si="1"/>
        <v>0</v>
      </c>
      <c r="I37" s="64">
        <f t="shared" si="2"/>
        <v>0</v>
      </c>
      <c r="J37" s="74">
        <f t="shared" si="3"/>
        <v>0</v>
      </c>
      <c r="K37" s="66">
        <f t="shared" si="4"/>
        <v>0</v>
      </c>
      <c r="L37" s="75"/>
      <c r="M37" s="68">
        <f t="shared" si="41"/>
        <v>0</v>
      </c>
      <c r="N37" s="76"/>
      <c r="O37" s="133">
        <f t="shared" si="6"/>
        <v>0</v>
      </c>
      <c r="P37" s="134"/>
      <c r="Q37" s="77">
        <f t="shared" si="7"/>
        <v>0</v>
      </c>
      <c r="R37" s="76"/>
      <c r="S37" s="77">
        <f t="shared" si="8"/>
        <v>0</v>
      </c>
      <c r="T37" s="76"/>
      <c r="U37" s="77">
        <f t="shared" si="42"/>
        <v>0</v>
      </c>
      <c r="V37" s="76"/>
      <c r="W37" s="77">
        <f t="shared" si="10"/>
        <v>0</v>
      </c>
      <c r="X37" s="76"/>
      <c r="Y37" s="85">
        <f t="shared" si="11"/>
        <v>0</v>
      </c>
      <c r="Z37" s="75"/>
      <c r="AA37" s="219"/>
      <c r="AB37" s="91"/>
      <c r="AC37" s="71"/>
      <c r="AD37" s="444" t="str">
        <f t="shared" si="12"/>
        <v>WILLIAMS</v>
      </c>
      <c r="AE37" s="426">
        <f t="shared" si="13"/>
        <v>50168</v>
      </c>
      <c r="AF37" s="445" t="str">
        <f t="shared" si="13"/>
        <v>NELSON</v>
      </c>
      <c r="AG37" s="446">
        <f t="shared" si="14"/>
        <v>0</v>
      </c>
      <c r="AH37" s="446">
        <f t="shared" si="15"/>
        <v>0</v>
      </c>
      <c r="AI37" s="446">
        <f t="shared" si="16"/>
        <v>0</v>
      </c>
      <c r="AJ37" s="446">
        <f t="shared" si="17"/>
        <v>0</v>
      </c>
      <c r="AK37" s="446">
        <f t="shared" si="18"/>
        <v>0</v>
      </c>
      <c r="AL37" s="446">
        <f t="shared" si="19"/>
        <v>0</v>
      </c>
      <c r="AM37" s="446">
        <f t="shared" si="20"/>
        <v>0</v>
      </c>
      <c r="AN37" s="446"/>
      <c r="AO37" s="426">
        <f t="shared" si="21"/>
        <v>0</v>
      </c>
      <c r="AP37" s="447">
        <f t="shared" si="22"/>
        <v>0</v>
      </c>
      <c r="AQ37" s="448"/>
    </row>
    <row r="38" spans="2:43" ht="18" x14ac:dyDescent="0.25">
      <c r="B38" s="176" t="s">
        <v>138</v>
      </c>
      <c r="C38" s="204" t="s">
        <v>137</v>
      </c>
      <c r="D38" s="171">
        <v>50903</v>
      </c>
      <c r="E38" s="177" t="s">
        <v>33</v>
      </c>
      <c r="F38" s="420"/>
      <c r="G38" s="62">
        <f t="shared" si="0"/>
        <v>0</v>
      </c>
      <c r="H38" s="63">
        <f t="shared" si="1"/>
        <v>0</v>
      </c>
      <c r="I38" s="64">
        <f t="shared" si="2"/>
        <v>0</v>
      </c>
      <c r="J38" s="74">
        <f t="shared" si="3"/>
        <v>0</v>
      </c>
      <c r="K38" s="66">
        <f t="shared" si="4"/>
        <v>0</v>
      </c>
      <c r="L38" s="75"/>
      <c r="M38" s="68">
        <f t="shared" si="41"/>
        <v>0</v>
      </c>
      <c r="N38" s="76"/>
      <c r="O38" s="133">
        <f t="shared" si="6"/>
        <v>0</v>
      </c>
      <c r="P38" s="134"/>
      <c r="Q38" s="77">
        <f t="shared" si="7"/>
        <v>0</v>
      </c>
      <c r="R38" s="76"/>
      <c r="S38" s="77">
        <f t="shared" si="8"/>
        <v>0</v>
      </c>
      <c r="T38" s="76"/>
      <c r="U38" s="77">
        <f t="shared" si="42"/>
        <v>0</v>
      </c>
      <c r="V38" s="76"/>
      <c r="W38" s="77">
        <f t="shared" si="10"/>
        <v>0</v>
      </c>
      <c r="X38" s="76"/>
      <c r="Y38" s="85">
        <f t="shared" si="11"/>
        <v>0</v>
      </c>
      <c r="Z38" s="75"/>
      <c r="AA38" s="219"/>
      <c r="AB38" s="91"/>
      <c r="AC38" s="71"/>
      <c r="AD38" s="444" t="str">
        <f t="shared" si="12"/>
        <v>WILLIS</v>
      </c>
      <c r="AE38" s="426">
        <f t="shared" si="13"/>
        <v>50903</v>
      </c>
      <c r="AF38" s="445" t="str">
        <f t="shared" si="13"/>
        <v>NELSON</v>
      </c>
      <c r="AG38" s="446">
        <f t="shared" si="14"/>
        <v>0</v>
      </c>
      <c r="AH38" s="446">
        <f t="shared" si="15"/>
        <v>0</v>
      </c>
      <c r="AI38" s="446">
        <f t="shared" si="16"/>
        <v>0</v>
      </c>
      <c r="AJ38" s="446">
        <f t="shared" si="17"/>
        <v>0</v>
      </c>
      <c r="AK38" s="446">
        <f t="shared" si="18"/>
        <v>0</v>
      </c>
      <c r="AL38" s="446">
        <f t="shared" si="19"/>
        <v>0</v>
      </c>
      <c r="AM38" s="446">
        <f t="shared" si="20"/>
        <v>0</v>
      </c>
      <c r="AN38" s="446"/>
      <c r="AO38" s="426">
        <f t="shared" si="21"/>
        <v>0</v>
      </c>
      <c r="AP38" s="447">
        <f t="shared" si="22"/>
        <v>0</v>
      </c>
      <c r="AQ38" s="448"/>
    </row>
    <row r="39" spans="2:43" ht="18" x14ac:dyDescent="0.25">
      <c r="B39" s="176" t="s">
        <v>180</v>
      </c>
      <c r="C39" s="204" t="s">
        <v>181</v>
      </c>
      <c r="D39" s="171">
        <v>60614</v>
      </c>
      <c r="E39" s="177" t="s">
        <v>35</v>
      </c>
      <c r="F39" s="420"/>
      <c r="G39" s="62">
        <f t="shared" si="0"/>
        <v>0</v>
      </c>
      <c r="H39" s="63">
        <f t="shared" si="1"/>
        <v>0</v>
      </c>
      <c r="I39" s="64">
        <f t="shared" si="2"/>
        <v>0</v>
      </c>
      <c r="J39" s="74">
        <f t="shared" si="3"/>
        <v>0</v>
      </c>
      <c r="K39" s="66">
        <f t="shared" si="4"/>
        <v>0</v>
      </c>
      <c r="L39" s="75"/>
      <c r="M39" s="68">
        <f t="shared" si="41"/>
        <v>0</v>
      </c>
      <c r="N39" s="76"/>
      <c r="O39" s="133">
        <f t="shared" si="6"/>
        <v>0</v>
      </c>
      <c r="P39" s="134"/>
      <c r="Q39" s="77">
        <f t="shared" si="7"/>
        <v>0</v>
      </c>
      <c r="R39" s="76"/>
      <c r="S39" s="77">
        <f t="shared" si="8"/>
        <v>0</v>
      </c>
      <c r="T39" s="76"/>
      <c r="U39" s="77">
        <f t="shared" si="42"/>
        <v>0</v>
      </c>
      <c r="V39" s="76"/>
      <c r="W39" s="77">
        <f t="shared" si="10"/>
        <v>0</v>
      </c>
      <c r="X39" s="76"/>
      <c r="Y39" s="85">
        <f t="shared" si="11"/>
        <v>0</v>
      </c>
      <c r="Z39" s="75"/>
      <c r="AA39" s="219"/>
      <c r="AB39" s="91"/>
      <c r="AC39" s="71"/>
      <c r="AD39" s="444" t="str">
        <f t="shared" si="12"/>
        <v>YEO</v>
      </c>
      <c r="AE39" s="426">
        <f t="shared" si="13"/>
        <v>60614</v>
      </c>
      <c r="AF39" s="445" t="str">
        <f t="shared" si="13"/>
        <v>B/GWENT</v>
      </c>
      <c r="AG39" s="446">
        <f t="shared" si="14"/>
        <v>0</v>
      </c>
      <c r="AH39" s="446">
        <f t="shared" si="15"/>
        <v>0</v>
      </c>
      <c r="AI39" s="446">
        <f t="shared" si="16"/>
        <v>0</v>
      </c>
      <c r="AJ39" s="446">
        <f t="shared" si="17"/>
        <v>0</v>
      </c>
      <c r="AK39" s="446">
        <f t="shared" si="18"/>
        <v>0</v>
      </c>
      <c r="AL39" s="446">
        <f t="shared" si="19"/>
        <v>0</v>
      </c>
      <c r="AM39" s="446">
        <f t="shared" si="20"/>
        <v>0</v>
      </c>
      <c r="AN39" s="446"/>
      <c r="AO39" s="426">
        <f t="shared" si="21"/>
        <v>0</v>
      </c>
      <c r="AP39" s="447">
        <f t="shared" si="22"/>
        <v>0</v>
      </c>
      <c r="AQ39" s="448"/>
    </row>
    <row r="40" spans="2:43" ht="18" x14ac:dyDescent="0.25">
      <c r="B40" s="176"/>
      <c r="C40" s="204"/>
      <c r="D40" s="171"/>
      <c r="E40" s="177"/>
      <c r="F40" s="420"/>
      <c r="G40" s="62"/>
      <c r="H40" s="63"/>
      <c r="I40" s="64"/>
      <c r="J40" s="74"/>
      <c r="K40" s="66"/>
      <c r="L40" s="75"/>
      <c r="M40" s="68"/>
      <c r="N40" s="76"/>
      <c r="O40" s="133"/>
      <c r="P40" s="134"/>
      <c r="Q40" s="77"/>
      <c r="R40" s="76"/>
      <c r="S40" s="77"/>
      <c r="T40" s="76"/>
      <c r="U40" s="77"/>
      <c r="V40" s="76"/>
      <c r="W40" s="77"/>
      <c r="X40" s="76"/>
      <c r="Y40" s="85"/>
      <c r="Z40" s="75"/>
      <c r="AA40" s="219"/>
      <c r="AB40" s="91"/>
      <c r="AC40" s="71"/>
      <c r="AD40" s="444"/>
      <c r="AE40" s="426"/>
      <c r="AF40" s="445"/>
      <c r="AG40" s="446"/>
      <c r="AH40" s="446"/>
      <c r="AI40" s="446"/>
      <c r="AJ40" s="446"/>
      <c r="AK40" s="446"/>
      <c r="AL40" s="446"/>
      <c r="AM40" s="446"/>
      <c r="AN40" s="446"/>
      <c r="AO40" s="426"/>
      <c r="AP40" s="447"/>
      <c r="AQ40" s="448"/>
    </row>
    <row r="41" spans="2:43" ht="18" x14ac:dyDescent="0.25">
      <c r="B41" s="176"/>
      <c r="C41" s="204"/>
      <c r="D41" s="171"/>
      <c r="E41" s="177"/>
      <c r="F41" s="420"/>
      <c r="G41" s="62"/>
      <c r="H41" s="63"/>
      <c r="I41" s="64"/>
      <c r="J41" s="74"/>
      <c r="K41" s="66"/>
      <c r="L41" s="75"/>
      <c r="M41" s="68"/>
      <c r="N41" s="76"/>
      <c r="O41" s="133"/>
      <c r="P41" s="134"/>
      <c r="Q41" s="77"/>
      <c r="R41" s="76"/>
      <c r="S41" s="77"/>
      <c r="T41" s="76"/>
      <c r="U41" s="77"/>
      <c r="V41" s="76"/>
      <c r="W41" s="77"/>
      <c r="X41" s="76"/>
      <c r="Y41" s="85"/>
      <c r="Z41" s="75"/>
      <c r="AA41" s="219"/>
      <c r="AB41" s="91"/>
      <c r="AC41" s="71"/>
      <c r="AD41" s="444"/>
      <c r="AE41" s="426"/>
      <c r="AF41" s="445"/>
      <c r="AG41" s="446"/>
      <c r="AH41" s="446"/>
      <c r="AI41" s="446"/>
      <c r="AJ41" s="446"/>
      <c r="AK41" s="446"/>
      <c r="AL41" s="446"/>
      <c r="AM41" s="446"/>
      <c r="AN41" s="446"/>
      <c r="AO41" s="426"/>
      <c r="AP41" s="447"/>
      <c r="AQ41" s="448"/>
    </row>
    <row r="42" spans="2:43" ht="6.75" customHeight="1" x14ac:dyDescent="0.25">
      <c r="B42" s="176"/>
      <c r="C42" s="204"/>
      <c r="D42" s="171"/>
      <c r="E42" s="177"/>
      <c r="F42" s="420"/>
      <c r="G42" s="62">
        <f t="shared" ref="G42:G43" si="43">SUM(M42+O42+Q42+S42+U42+W42+Y42+AA42)</f>
        <v>0</v>
      </c>
      <c r="H42" s="63">
        <f t="shared" ref="H42" si="44">LARGE(AG42:AN42,1)+LARGE(AG42:AN42,2)+LARGE(AG42:AN42,3)+LARGE(AG42:AN42,4)</f>
        <v>0</v>
      </c>
      <c r="I42" s="64">
        <f>IF(H42=0,,RANK(H42,$H$11:$H$72))</f>
        <v>0</v>
      </c>
      <c r="J42" s="74">
        <f t="shared" ref="J42" si="45">AO42</f>
        <v>0</v>
      </c>
      <c r="K42" s="66">
        <f t="shared" ref="K42" si="46">AP42</f>
        <v>0</v>
      </c>
      <c r="L42" s="75"/>
      <c r="M42" s="68">
        <f t="shared" ref="M42" si="47">AG42</f>
        <v>0</v>
      </c>
      <c r="N42" s="76"/>
      <c r="O42" s="133">
        <f t="shared" ref="O42" si="48">AH42</f>
        <v>0</v>
      </c>
      <c r="P42" s="134"/>
      <c r="Q42" s="77">
        <f t="shared" ref="Q42" si="49">AI42</f>
        <v>0</v>
      </c>
      <c r="R42" s="76"/>
      <c r="S42" s="77">
        <f t="shared" ref="S42" si="50">AJ42</f>
        <v>0</v>
      </c>
      <c r="T42" s="76"/>
      <c r="U42" s="77">
        <f t="shared" ref="U42" si="51">AK42</f>
        <v>0</v>
      </c>
      <c r="V42" s="76"/>
      <c r="W42" s="77">
        <f t="shared" ref="W42" si="52">AL42</f>
        <v>0</v>
      </c>
      <c r="X42" s="76"/>
      <c r="Y42" s="85">
        <f t="shared" ref="Y42" si="53">AM42</f>
        <v>0</v>
      </c>
      <c r="Z42" s="75"/>
      <c r="AA42" s="219"/>
      <c r="AB42" s="91"/>
      <c r="AC42" s="71"/>
      <c r="AD42" s="444">
        <f t="shared" si="12"/>
        <v>0</v>
      </c>
      <c r="AE42" s="426">
        <f t="shared" si="13"/>
        <v>0</v>
      </c>
      <c r="AF42" s="445">
        <f t="shared" si="13"/>
        <v>0</v>
      </c>
      <c r="AG42" s="446">
        <f t="shared" si="14"/>
        <v>0</v>
      </c>
      <c r="AH42" s="446">
        <f t="shared" si="15"/>
        <v>0</v>
      </c>
      <c r="AI42" s="446">
        <f t="shared" si="16"/>
        <v>0</v>
      </c>
      <c r="AJ42" s="446">
        <f t="shared" si="17"/>
        <v>0</v>
      </c>
      <c r="AK42" s="446">
        <f t="shared" si="18"/>
        <v>0</v>
      </c>
      <c r="AL42" s="446">
        <f t="shared" si="19"/>
        <v>0</v>
      </c>
      <c r="AM42" s="446">
        <f t="shared" si="20"/>
        <v>0</v>
      </c>
      <c r="AN42" s="446"/>
      <c r="AO42" s="426">
        <f t="shared" si="21"/>
        <v>0</v>
      </c>
      <c r="AP42" s="447">
        <f t="shared" si="22"/>
        <v>0</v>
      </c>
      <c r="AQ42" s="448"/>
    </row>
    <row r="43" spans="2:43" ht="36" customHeight="1" x14ac:dyDescent="0.25">
      <c r="B43" s="608" t="s">
        <v>219</v>
      </c>
      <c r="C43" s="609"/>
      <c r="D43" s="610"/>
      <c r="E43" s="611"/>
      <c r="F43" s="612"/>
      <c r="G43" s="613">
        <f t="shared" si="43"/>
        <v>0</v>
      </c>
      <c r="H43" s="614"/>
      <c r="I43" s="615"/>
      <c r="J43" s="616"/>
      <c r="K43" s="617"/>
      <c r="L43" s="618"/>
      <c r="M43" s="619"/>
      <c r="N43" s="620"/>
      <c r="O43" s="621"/>
      <c r="P43" s="622"/>
      <c r="Q43" s="623"/>
      <c r="R43" s="620"/>
      <c r="S43" s="623"/>
      <c r="T43" s="620"/>
      <c r="U43" s="623"/>
      <c r="V43" s="620"/>
      <c r="W43" s="623"/>
      <c r="X43" s="620"/>
      <c r="Y43" s="624"/>
      <c r="Z43" s="618"/>
      <c r="AA43" s="614"/>
      <c r="AB43" s="91"/>
      <c r="AC43" s="71"/>
      <c r="AD43" s="444" t="str">
        <f t="shared" si="12"/>
        <v>STICK CLASS</v>
      </c>
      <c r="AE43" s="426">
        <f t="shared" si="13"/>
        <v>0</v>
      </c>
      <c r="AF43" s="445">
        <f t="shared" si="13"/>
        <v>0</v>
      </c>
      <c r="AG43" s="446">
        <f t="shared" si="14"/>
        <v>0</v>
      </c>
      <c r="AH43" s="446">
        <f t="shared" si="15"/>
        <v>0</v>
      </c>
      <c r="AI43" s="446">
        <f t="shared" si="16"/>
        <v>0</v>
      </c>
      <c r="AJ43" s="446">
        <f t="shared" si="17"/>
        <v>0</v>
      </c>
      <c r="AK43" s="446">
        <f t="shared" si="18"/>
        <v>0</v>
      </c>
      <c r="AL43" s="446">
        <f t="shared" si="19"/>
        <v>0</v>
      </c>
      <c r="AM43" s="446">
        <f t="shared" si="20"/>
        <v>0</v>
      </c>
      <c r="AN43" s="446"/>
      <c r="AO43" s="426">
        <f t="shared" si="21"/>
        <v>0</v>
      </c>
      <c r="AP43" s="447">
        <f t="shared" si="22"/>
        <v>0</v>
      </c>
      <c r="AQ43" s="448"/>
    </row>
    <row r="44" spans="2:43" ht="18" x14ac:dyDescent="0.25">
      <c r="B44" s="174" t="s">
        <v>240</v>
      </c>
      <c r="C44" s="203" t="s">
        <v>121</v>
      </c>
      <c r="D44" s="170">
        <v>51222</v>
      </c>
      <c r="E44" s="216" t="s">
        <v>33</v>
      </c>
      <c r="F44" s="420"/>
      <c r="G44" s="62">
        <f t="shared" ref="G44:G54" si="54">SUM(M44+O44+Q44+S44+U44+W44+Y44+AA44)</f>
        <v>158.97832817337462</v>
      </c>
      <c r="H44" s="63">
        <f t="shared" ref="H44:H54" si="55">LARGE(AG44:AN44,1)+LARGE(AG44:AN44,2)+LARGE(AG44:AN44,3)+LARGE(AG44:AN44,4)</f>
        <v>158.97832817337462</v>
      </c>
      <c r="I44" s="64">
        <f t="shared" ref="I44:I54" si="56">IF(H44=0,,RANK(H44,$H$44:$H$56))</f>
        <v>2</v>
      </c>
      <c r="J44" s="196">
        <f>AO44</f>
        <v>2</v>
      </c>
      <c r="K44" s="66">
        <f>AP44</f>
        <v>79.48916408668731</v>
      </c>
      <c r="L44" s="75"/>
      <c r="M44" s="68">
        <f t="shared" ref="M44:M54" si="57">AG44</f>
        <v>0</v>
      </c>
      <c r="N44" s="76">
        <v>29</v>
      </c>
      <c r="O44" s="133">
        <f t="shared" ref="O44:O54" si="58">AH44</f>
        <v>85.294117647058826</v>
      </c>
      <c r="P44" s="134">
        <v>28</v>
      </c>
      <c r="Q44" s="77">
        <f t="shared" ref="Q44:Q54" si="59">AI44</f>
        <v>73.684210526315795</v>
      </c>
      <c r="R44" s="76"/>
      <c r="S44" s="77">
        <f t="shared" ref="S44:S54" si="60">AJ44</f>
        <v>0</v>
      </c>
      <c r="T44" s="76"/>
      <c r="U44" s="77">
        <f t="shared" ref="U44:U54" si="61">AK44</f>
        <v>0</v>
      </c>
      <c r="V44" s="76"/>
      <c r="W44" s="77">
        <f t="shared" ref="W44:W54" si="62">AL44</f>
        <v>0</v>
      </c>
      <c r="X44" s="76"/>
      <c r="Y44" s="85">
        <f t="shared" ref="Y44:Y54" si="63">AM44</f>
        <v>0</v>
      </c>
      <c r="Z44" s="75"/>
      <c r="AA44" s="136"/>
      <c r="AB44" s="91"/>
      <c r="AC44" s="71"/>
      <c r="AD44" s="444" t="str">
        <f t="shared" ref="AD44:AD56" si="64">B44</f>
        <v>BEVAN</v>
      </c>
      <c r="AE44" s="426">
        <f t="shared" ref="AE44:AE56" si="65">D44</f>
        <v>51222</v>
      </c>
      <c r="AF44" s="445" t="str">
        <f t="shared" ref="AF44:AF56" si="66">E44</f>
        <v>NELSON</v>
      </c>
      <c r="AG44" s="446">
        <f t="shared" ref="AG44:AG56" si="67">(L44*100)/$AG$8</f>
        <v>0</v>
      </c>
      <c r="AH44" s="446">
        <f t="shared" ref="AH44:AH56" si="68">(N44*100)/$AH$8</f>
        <v>85.294117647058826</v>
      </c>
      <c r="AI44" s="446">
        <f t="shared" ref="AI44:AI56" si="69">(P44*100)/$AI$8</f>
        <v>73.684210526315795</v>
      </c>
      <c r="AJ44" s="446">
        <f t="shared" ref="AJ44:AJ56" si="70">(R44*100)/$AJ$8</f>
        <v>0</v>
      </c>
      <c r="AK44" s="446">
        <f t="shared" ref="AK44:AK56" si="71">(T44*100)/$AK$8</f>
        <v>0</v>
      </c>
      <c r="AL44" s="446">
        <f t="shared" ref="AL44:AL56" si="72">(V44*100)/$AL$8</f>
        <v>0</v>
      </c>
      <c r="AM44" s="446">
        <f t="shared" ref="AM44:AM56" si="73">(X44*100)/$AM$8</f>
        <v>0</v>
      </c>
      <c r="AN44" s="446"/>
      <c r="AO44" s="426">
        <f t="shared" ref="AO44:AO56" si="74">COUNTIF(AG44:AN44,"&gt;0")</f>
        <v>2</v>
      </c>
      <c r="AP44" s="447">
        <f t="shared" ref="AP44:AP56" si="75">IF(ISERR(SUM(AG44:AN44)/AO44),0,SUM(AG44:AN44)/AO44)</f>
        <v>79.48916408668731</v>
      </c>
      <c r="AQ44" s="448"/>
    </row>
    <row r="45" spans="2:43" ht="18" x14ac:dyDescent="0.25">
      <c r="B45" s="217" t="s">
        <v>215</v>
      </c>
      <c r="C45" s="211" t="s">
        <v>218</v>
      </c>
      <c r="D45" s="212">
        <v>51216</v>
      </c>
      <c r="E45" s="218" t="s">
        <v>33</v>
      </c>
      <c r="F45" s="646"/>
      <c r="G45" s="62">
        <f t="shared" si="54"/>
        <v>275.03137812735332</v>
      </c>
      <c r="H45" s="63">
        <f t="shared" si="55"/>
        <v>275.03137812735338</v>
      </c>
      <c r="I45" s="64">
        <f t="shared" si="56"/>
        <v>1</v>
      </c>
      <c r="J45" s="196">
        <f>AO45</f>
        <v>3</v>
      </c>
      <c r="K45" s="66">
        <f>AP45</f>
        <v>91.677126042451107</v>
      </c>
      <c r="L45" s="75">
        <v>32</v>
      </c>
      <c r="M45" s="68">
        <f t="shared" si="57"/>
        <v>86.486486486486484</v>
      </c>
      <c r="N45" s="76">
        <v>31</v>
      </c>
      <c r="O45" s="133">
        <f t="shared" si="58"/>
        <v>91.17647058823529</v>
      </c>
      <c r="P45" s="134">
        <v>37</v>
      </c>
      <c r="Q45" s="77">
        <f t="shared" si="59"/>
        <v>97.368421052631575</v>
      </c>
      <c r="R45" s="76"/>
      <c r="S45" s="77">
        <f t="shared" si="60"/>
        <v>0</v>
      </c>
      <c r="T45" s="76"/>
      <c r="U45" s="77">
        <f t="shared" si="61"/>
        <v>0</v>
      </c>
      <c r="V45" s="76"/>
      <c r="W45" s="77">
        <f t="shared" si="62"/>
        <v>0</v>
      </c>
      <c r="X45" s="76"/>
      <c r="Y45" s="85">
        <f t="shared" si="63"/>
        <v>0</v>
      </c>
      <c r="Z45" s="75"/>
      <c r="AA45" s="136"/>
      <c r="AB45" s="91"/>
      <c r="AC45" s="71"/>
      <c r="AD45" s="444" t="str">
        <f t="shared" si="64"/>
        <v>EDWARDS</v>
      </c>
      <c r="AE45" s="426">
        <f t="shared" si="65"/>
        <v>51216</v>
      </c>
      <c r="AF45" s="445" t="str">
        <f t="shared" si="66"/>
        <v>NELSON</v>
      </c>
      <c r="AG45" s="446">
        <f t="shared" si="67"/>
        <v>86.486486486486484</v>
      </c>
      <c r="AH45" s="446">
        <f t="shared" si="68"/>
        <v>91.17647058823529</v>
      </c>
      <c r="AI45" s="446">
        <f t="shared" si="69"/>
        <v>97.368421052631575</v>
      </c>
      <c r="AJ45" s="446">
        <f t="shared" si="70"/>
        <v>0</v>
      </c>
      <c r="AK45" s="446">
        <f t="shared" si="71"/>
        <v>0</v>
      </c>
      <c r="AL45" s="446">
        <f t="shared" si="72"/>
        <v>0</v>
      </c>
      <c r="AM45" s="446">
        <f t="shared" si="73"/>
        <v>0</v>
      </c>
      <c r="AN45" s="446"/>
      <c r="AO45" s="426">
        <f t="shared" si="74"/>
        <v>3</v>
      </c>
      <c r="AP45" s="447">
        <f t="shared" si="75"/>
        <v>91.677126042451107</v>
      </c>
      <c r="AQ45" s="448"/>
    </row>
    <row r="46" spans="2:43" ht="18" x14ac:dyDescent="0.25">
      <c r="B46" s="176" t="s">
        <v>236</v>
      </c>
      <c r="C46" s="204" t="s">
        <v>237</v>
      </c>
      <c r="D46" s="171">
        <v>51184</v>
      </c>
      <c r="E46" s="216" t="s">
        <v>33</v>
      </c>
      <c r="F46" s="420"/>
      <c r="G46" s="62">
        <f t="shared" si="54"/>
        <v>52.941176470588232</v>
      </c>
      <c r="H46" s="63">
        <f t="shared" si="55"/>
        <v>52.941176470588232</v>
      </c>
      <c r="I46" s="64">
        <f t="shared" si="56"/>
        <v>10</v>
      </c>
      <c r="J46" s="196">
        <f t="shared" ref="J46:J54" si="76">AO46</f>
        <v>1</v>
      </c>
      <c r="K46" s="66"/>
      <c r="L46" s="75"/>
      <c r="M46" s="68">
        <f t="shared" si="57"/>
        <v>0</v>
      </c>
      <c r="N46" s="76">
        <v>18</v>
      </c>
      <c r="O46" s="133">
        <f t="shared" si="58"/>
        <v>52.941176470588232</v>
      </c>
      <c r="P46" s="134"/>
      <c r="Q46" s="77">
        <f t="shared" si="59"/>
        <v>0</v>
      </c>
      <c r="R46" s="76"/>
      <c r="S46" s="77">
        <f t="shared" si="60"/>
        <v>0</v>
      </c>
      <c r="T46" s="76"/>
      <c r="U46" s="77">
        <f t="shared" si="61"/>
        <v>0</v>
      </c>
      <c r="V46" s="76"/>
      <c r="W46" s="77">
        <f t="shared" si="62"/>
        <v>0</v>
      </c>
      <c r="X46" s="76"/>
      <c r="Y46" s="85">
        <f t="shared" si="63"/>
        <v>0</v>
      </c>
      <c r="Z46" s="75"/>
      <c r="AA46" s="136"/>
      <c r="AB46" s="91"/>
      <c r="AC46" s="71"/>
      <c r="AD46" s="444" t="str">
        <f t="shared" si="64"/>
        <v>FORD</v>
      </c>
      <c r="AE46" s="426">
        <f t="shared" si="65"/>
        <v>51184</v>
      </c>
      <c r="AF46" s="445" t="str">
        <f t="shared" si="66"/>
        <v>NELSON</v>
      </c>
      <c r="AG46" s="446">
        <f t="shared" si="67"/>
        <v>0</v>
      </c>
      <c r="AH46" s="446">
        <f t="shared" si="68"/>
        <v>52.941176470588232</v>
      </c>
      <c r="AI46" s="446">
        <f t="shared" si="69"/>
        <v>0</v>
      </c>
      <c r="AJ46" s="446">
        <f t="shared" si="70"/>
        <v>0</v>
      </c>
      <c r="AK46" s="446">
        <f t="shared" si="71"/>
        <v>0</v>
      </c>
      <c r="AL46" s="446">
        <f t="shared" si="72"/>
        <v>0</v>
      </c>
      <c r="AM46" s="446">
        <f t="shared" si="73"/>
        <v>0</v>
      </c>
      <c r="AN46" s="446"/>
      <c r="AO46" s="426">
        <f t="shared" si="74"/>
        <v>1</v>
      </c>
      <c r="AP46" s="447">
        <f t="shared" si="75"/>
        <v>52.941176470588232</v>
      </c>
      <c r="AQ46" s="448"/>
    </row>
    <row r="47" spans="2:43" ht="18" x14ac:dyDescent="0.25">
      <c r="B47" s="174" t="s">
        <v>220</v>
      </c>
      <c r="C47" s="203" t="s">
        <v>221</v>
      </c>
      <c r="D47" s="170">
        <v>51221</v>
      </c>
      <c r="E47" s="216" t="s">
        <v>33</v>
      </c>
      <c r="F47" s="420"/>
      <c r="G47" s="62">
        <f t="shared" si="54"/>
        <v>61.764705882352942</v>
      </c>
      <c r="H47" s="63">
        <f t="shared" si="55"/>
        <v>61.764705882352942</v>
      </c>
      <c r="I47" s="64">
        <f t="shared" si="56"/>
        <v>8</v>
      </c>
      <c r="J47" s="196">
        <f t="shared" si="76"/>
        <v>1</v>
      </c>
      <c r="K47" s="66">
        <f>AP47</f>
        <v>61.764705882352942</v>
      </c>
      <c r="L47" s="75"/>
      <c r="M47" s="68">
        <f t="shared" si="57"/>
        <v>0</v>
      </c>
      <c r="N47" s="76">
        <v>21</v>
      </c>
      <c r="O47" s="133">
        <f t="shared" si="58"/>
        <v>61.764705882352942</v>
      </c>
      <c r="P47" s="134"/>
      <c r="Q47" s="77">
        <f t="shared" si="59"/>
        <v>0</v>
      </c>
      <c r="R47" s="76"/>
      <c r="S47" s="77">
        <f t="shared" si="60"/>
        <v>0</v>
      </c>
      <c r="T47" s="76"/>
      <c r="U47" s="77">
        <f t="shared" si="61"/>
        <v>0</v>
      </c>
      <c r="V47" s="76"/>
      <c r="W47" s="77">
        <f t="shared" si="62"/>
        <v>0</v>
      </c>
      <c r="X47" s="76"/>
      <c r="Y47" s="85">
        <f t="shared" si="63"/>
        <v>0</v>
      </c>
      <c r="Z47" s="75"/>
      <c r="AA47" s="136"/>
      <c r="AB47" s="91"/>
      <c r="AC47" s="71"/>
      <c r="AD47" s="444" t="str">
        <f t="shared" si="64"/>
        <v>HAYES</v>
      </c>
      <c r="AE47" s="426">
        <f t="shared" si="65"/>
        <v>51221</v>
      </c>
      <c r="AF47" s="445" t="str">
        <f t="shared" si="66"/>
        <v>NELSON</v>
      </c>
      <c r="AG47" s="446">
        <f t="shared" si="67"/>
        <v>0</v>
      </c>
      <c r="AH47" s="446">
        <f t="shared" si="68"/>
        <v>61.764705882352942</v>
      </c>
      <c r="AI47" s="446">
        <f t="shared" si="69"/>
        <v>0</v>
      </c>
      <c r="AJ47" s="446">
        <f t="shared" si="70"/>
        <v>0</v>
      </c>
      <c r="AK47" s="446">
        <f t="shared" si="71"/>
        <v>0</v>
      </c>
      <c r="AL47" s="446">
        <f t="shared" si="72"/>
        <v>0</v>
      </c>
      <c r="AM47" s="446">
        <f t="shared" si="73"/>
        <v>0</v>
      </c>
      <c r="AN47" s="446"/>
      <c r="AO47" s="426">
        <f t="shared" si="74"/>
        <v>1</v>
      </c>
      <c r="AP47" s="447">
        <f t="shared" si="75"/>
        <v>61.764705882352942</v>
      </c>
      <c r="AQ47" s="448"/>
    </row>
    <row r="48" spans="2:43" ht="18" x14ac:dyDescent="0.25">
      <c r="B48" s="176" t="s">
        <v>74</v>
      </c>
      <c r="C48" s="204" t="s">
        <v>87</v>
      </c>
      <c r="D48" s="169">
        <v>51220</v>
      </c>
      <c r="E48" s="216" t="s">
        <v>33</v>
      </c>
      <c r="F48" s="420"/>
      <c r="G48" s="62">
        <f t="shared" si="54"/>
        <v>131.11455108359132</v>
      </c>
      <c r="H48" s="63">
        <f t="shared" si="55"/>
        <v>131.11455108359132</v>
      </c>
      <c r="I48" s="64">
        <f t="shared" si="56"/>
        <v>5</v>
      </c>
      <c r="J48" s="196">
        <f t="shared" si="76"/>
        <v>2</v>
      </c>
      <c r="K48" s="66">
        <f>AP48</f>
        <v>65.557275541795661</v>
      </c>
      <c r="L48" s="75"/>
      <c r="M48" s="68">
        <f t="shared" si="57"/>
        <v>0</v>
      </c>
      <c r="N48" s="76">
        <v>24</v>
      </c>
      <c r="O48" s="133">
        <f t="shared" si="58"/>
        <v>70.588235294117652</v>
      </c>
      <c r="P48" s="134">
        <v>23</v>
      </c>
      <c r="Q48" s="77">
        <f t="shared" si="59"/>
        <v>60.526315789473685</v>
      </c>
      <c r="R48" s="76"/>
      <c r="S48" s="77">
        <f t="shared" si="60"/>
        <v>0</v>
      </c>
      <c r="T48" s="76"/>
      <c r="U48" s="77">
        <f t="shared" si="61"/>
        <v>0</v>
      </c>
      <c r="V48" s="76"/>
      <c r="W48" s="77">
        <f t="shared" si="62"/>
        <v>0</v>
      </c>
      <c r="X48" s="76"/>
      <c r="Y48" s="85">
        <f t="shared" si="63"/>
        <v>0</v>
      </c>
      <c r="Z48" s="75"/>
      <c r="AA48" s="136"/>
      <c r="AB48" s="91"/>
      <c r="AC48" s="71"/>
      <c r="AD48" s="444" t="str">
        <f t="shared" si="64"/>
        <v>JAMES</v>
      </c>
      <c r="AE48" s="426">
        <f t="shared" si="65"/>
        <v>51220</v>
      </c>
      <c r="AF48" s="445" t="str">
        <f t="shared" si="66"/>
        <v>NELSON</v>
      </c>
      <c r="AG48" s="446">
        <f t="shared" si="67"/>
        <v>0</v>
      </c>
      <c r="AH48" s="446">
        <f t="shared" si="68"/>
        <v>70.588235294117652</v>
      </c>
      <c r="AI48" s="446">
        <f t="shared" si="69"/>
        <v>60.526315789473685</v>
      </c>
      <c r="AJ48" s="446">
        <f t="shared" si="70"/>
        <v>0</v>
      </c>
      <c r="AK48" s="446">
        <f t="shared" si="71"/>
        <v>0</v>
      </c>
      <c r="AL48" s="446">
        <f t="shared" si="72"/>
        <v>0</v>
      </c>
      <c r="AM48" s="446">
        <f t="shared" si="73"/>
        <v>0</v>
      </c>
      <c r="AN48" s="446"/>
      <c r="AO48" s="426">
        <f t="shared" si="74"/>
        <v>2</v>
      </c>
      <c r="AP48" s="447">
        <f t="shared" si="75"/>
        <v>65.557275541795661</v>
      </c>
      <c r="AQ48" s="448"/>
    </row>
    <row r="49" spans="2:43" ht="18" x14ac:dyDescent="0.25">
      <c r="B49" s="176" t="s">
        <v>166</v>
      </c>
      <c r="C49" s="204" t="s">
        <v>167</v>
      </c>
      <c r="D49" s="171">
        <v>51130</v>
      </c>
      <c r="E49" s="216" t="s">
        <v>33</v>
      </c>
      <c r="F49" s="420"/>
      <c r="G49" s="62">
        <f t="shared" si="54"/>
        <v>91.17647058823529</v>
      </c>
      <c r="H49" s="63">
        <f t="shared" si="55"/>
        <v>91.17647058823529</v>
      </c>
      <c r="I49" s="64">
        <f t="shared" si="56"/>
        <v>7</v>
      </c>
      <c r="J49" s="196">
        <f t="shared" si="76"/>
        <v>1</v>
      </c>
      <c r="K49" s="66"/>
      <c r="L49" s="75"/>
      <c r="M49" s="68">
        <f t="shared" si="57"/>
        <v>0</v>
      </c>
      <c r="N49" s="76">
        <v>31</v>
      </c>
      <c r="O49" s="133">
        <f t="shared" si="58"/>
        <v>91.17647058823529</v>
      </c>
      <c r="P49" s="134"/>
      <c r="Q49" s="77">
        <f t="shared" si="59"/>
        <v>0</v>
      </c>
      <c r="R49" s="76"/>
      <c r="S49" s="77">
        <f t="shared" si="60"/>
        <v>0</v>
      </c>
      <c r="T49" s="76"/>
      <c r="U49" s="77">
        <f t="shared" si="61"/>
        <v>0</v>
      </c>
      <c r="V49" s="76"/>
      <c r="W49" s="77">
        <f t="shared" si="62"/>
        <v>0</v>
      </c>
      <c r="X49" s="76"/>
      <c r="Y49" s="85">
        <f t="shared" si="63"/>
        <v>0</v>
      </c>
      <c r="Z49" s="75"/>
      <c r="AA49" s="136"/>
      <c r="AB49" s="91"/>
      <c r="AC49" s="71"/>
      <c r="AD49" s="444" t="str">
        <f t="shared" si="64"/>
        <v>JARMAN</v>
      </c>
      <c r="AE49" s="426">
        <f t="shared" si="65"/>
        <v>51130</v>
      </c>
      <c r="AF49" s="445" t="str">
        <f t="shared" si="66"/>
        <v>NELSON</v>
      </c>
      <c r="AG49" s="446">
        <f t="shared" si="67"/>
        <v>0</v>
      </c>
      <c r="AH49" s="446">
        <f t="shared" si="68"/>
        <v>91.17647058823529</v>
      </c>
      <c r="AI49" s="446">
        <f t="shared" si="69"/>
        <v>0</v>
      </c>
      <c r="AJ49" s="446">
        <f t="shared" si="70"/>
        <v>0</v>
      </c>
      <c r="AK49" s="446">
        <f t="shared" si="71"/>
        <v>0</v>
      </c>
      <c r="AL49" s="446">
        <f t="shared" si="72"/>
        <v>0</v>
      </c>
      <c r="AM49" s="446">
        <f t="shared" si="73"/>
        <v>0</v>
      </c>
      <c r="AN49" s="446"/>
      <c r="AO49" s="426">
        <f t="shared" si="74"/>
        <v>1</v>
      </c>
      <c r="AP49" s="447">
        <f t="shared" si="75"/>
        <v>91.17647058823529</v>
      </c>
      <c r="AQ49" s="448"/>
    </row>
    <row r="50" spans="2:43" ht="18" x14ac:dyDescent="0.25">
      <c r="B50" s="176" t="s">
        <v>103</v>
      </c>
      <c r="C50" s="204" t="s">
        <v>68</v>
      </c>
      <c r="D50" s="171">
        <v>51030</v>
      </c>
      <c r="E50" s="177" t="s">
        <v>34</v>
      </c>
      <c r="F50" s="646"/>
      <c r="G50" s="62">
        <f t="shared" si="54"/>
        <v>100</v>
      </c>
      <c r="H50" s="63">
        <f t="shared" si="55"/>
        <v>100</v>
      </c>
      <c r="I50" s="64">
        <f t="shared" si="56"/>
        <v>6</v>
      </c>
      <c r="J50" s="196">
        <f t="shared" si="76"/>
        <v>1</v>
      </c>
      <c r="K50" s="66"/>
      <c r="L50" s="75"/>
      <c r="M50" s="68">
        <f t="shared" si="57"/>
        <v>0</v>
      </c>
      <c r="N50" s="76"/>
      <c r="O50" s="133">
        <f t="shared" si="58"/>
        <v>0</v>
      </c>
      <c r="P50" s="134">
        <v>38</v>
      </c>
      <c r="Q50" s="77">
        <f t="shared" si="59"/>
        <v>100</v>
      </c>
      <c r="R50" s="76"/>
      <c r="S50" s="77">
        <f t="shared" si="60"/>
        <v>0</v>
      </c>
      <c r="T50" s="76"/>
      <c r="U50" s="77">
        <f t="shared" si="61"/>
        <v>0</v>
      </c>
      <c r="V50" s="76"/>
      <c r="W50" s="77">
        <f t="shared" si="62"/>
        <v>0</v>
      </c>
      <c r="X50" s="76"/>
      <c r="Y50" s="85">
        <f t="shared" si="63"/>
        <v>0</v>
      </c>
      <c r="Z50" s="75"/>
      <c r="AA50" s="136"/>
      <c r="AB50" s="91"/>
      <c r="AC50" s="71"/>
      <c r="AD50" s="444" t="str">
        <f t="shared" si="64"/>
        <v>JENKINS</v>
      </c>
      <c r="AE50" s="426">
        <f t="shared" si="65"/>
        <v>51030</v>
      </c>
      <c r="AF50" s="445" t="str">
        <f t="shared" si="66"/>
        <v>TONDU</v>
      </c>
      <c r="AG50" s="446">
        <f t="shared" si="67"/>
        <v>0</v>
      </c>
      <c r="AH50" s="446">
        <f t="shared" si="68"/>
        <v>0</v>
      </c>
      <c r="AI50" s="446">
        <f t="shared" si="69"/>
        <v>100</v>
      </c>
      <c r="AJ50" s="446">
        <f t="shared" si="70"/>
        <v>0</v>
      </c>
      <c r="AK50" s="446">
        <f t="shared" si="71"/>
        <v>0</v>
      </c>
      <c r="AL50" s="446">
        <f t="shared" si="72"/>
        <v>0</v>
      </c>
      <c r="AM50" s="446">
        <f t="shared" si="73"/>
        <v>0</v>
      </c>
      <c r="AN50" s="446"/>
      <c r="AO50" s="426">
        <f t="shared" si="74"/>
        <v>1</v>
      </c>
      <c r="AP50" s="447">
        <f t="shared" si="75"/>
        <v>100</v>
      </c>
      <c r="AQ50" s="448"/>
    </row>
    <row r="51" spans="2:43" ht="18" x14ac:dyDescent="0.25">
      <c r="B51" s="176" t="s">
        <v>129</v>
      </c>
      <c r="C51" s="204" t="s">
        <v>87</v>
      </c>
      <c r="D51" s="171">
        <v>50067</v>
      </c>
      <c r="E51" s="177" t="s">
        <v>33</v>
      </c>
      <c r="F51" s="646"/>
      <c r="G51" s="62">
        <f t="shared" si="54"/>
        <v>156.59777424483306</v>
      </c>
      <c r="H51" s="63">
        <f t="shared" si="55"/>
        <v>156.59777424483306</v>
      </c>
      <c r="I51" s="64">
        <f t="shared" si="56"/>
        <v>3</v>
      </c>
      <c r="J51" s="196">
        <f t="shared" si="76"/>
        <v>2</v>
      </c>
      <c r="K51" s="66">
        <f>AP51</f>
        <v>78.298887122416531</v>
      </c>
      <c r="L51" s="75">
        <v>34</v>
      </c>
      <c r="M51" s="68">
        <f t="shared" si="57"/>
        <v>91.891891891891888</v>
      </c>
      <c r="N51" s="76">
        <v>22</v>
      </c>
      <c r="O51" s="133">
        <f t="shared" si="58"/>
        <v>64.705882352941174</v>
      </c>
      <c r="P51" s="134"/>
      <c r="Q51" s="77">
        <f t="shared" si="59"/>
        <v>0</v>
      </c>
      <c r="R51" s="76"/>
      <c r="S51" s="77">
        <f t="shared" si="60"/>
        <v>0</v>
      </c>
      <c r="T51" s="76"/>
      <c r="U51" s="77">
        <f t="shared" si="61"/>
        <v>0</v>
      </c>
      <c r="V51" s="76"/>
      <c r="W51" s="77">
        <f t="shared" si="62"/>
        <v>0</v>
      </c>
      <c r="X51" s="76"/>
      <c r="Y51" s="85">
        <f t="shared" si="63"/>
        <v>0</v>
      </c>
      <c r="Z51" s="75"/>
      <c r="AA51" s="136"/>
      <c r="AB51" s="91"/>
      <c r="AC51" s="71"/>
      <c r="AD51" s="444" t="str">
        <f t="shared" si="64"/>
        <v>LEWIS</v>
      </c>
      <c r="AE51" s="426">
        <f t="shared" si="65"/>
        <v>50067</v>
      </c>
      <c r="AF51" s="445" t="str">
        <f t="shared" si="66"/>
        <v>NELSON</v>
      </c>
      <c r="AG51" s="446">
        <f t="shared" si="67"/>
        <v>91.891891891891888</v>
      </c>
      <c r="AH51" s="446">
        <f t="shared" si="68"/>
        <v>64.705882352941174</v>
      </c>
      <c r="AI51" s="446">
        <f t="shared" si="69"/>
        <v>0</v>
      </c>
      <c r="AJ51" s="446">
        <f t="shared" si="70"/>
        <v>0</v>
      </c>
      <c r="AK51" s="446">
        <f t="shared" si="71"/>
        <v>0</v>
      </c>
      <c r="AL51" s="446">
        <f t="shared" si="72"/>
        <v>0</v>
      </c>
      <c r="AM51" s="446">
        <f t="shared" si="73"/>
        <v>0</v>
      </c>
      <c r="AN51" s="446"/>
      <c r="AO51" s="426">
        <f t="shared" si="74"/>
        <v>2</v>
      </c>
      <c r="AP51" s="447">
        <f t="shared" si="75"/>
        <v>78.298887122416531</v>
      </c>
      <c r="AQ51" s="448"/>
    </row>
    <row r="52" spans="2:43" ht="18" x14ac:dyDescent="0.25">
      <c r="B52" s="215" t="s">
        <v>217</v>
      </c>
      <c r="C52" s="210" t="s">
        <v>216</v>
      </c>
      <c r="D52" s="208">
        <v>51223</v>
      </c>
      <c r="E52" s="216" t="s">
        <v>33</v>
      </c>
      <c r="F52" s="420"/>
      <c r="G52" s="62">
        <f t="shared" si="54"/>
        <v>138.69132290184922</v>
      </c>
      <c r="H52" s="63">
        <f t="shared" si="55"/>
        <v>138.69132290184922</v>
      </c>
      <c r="I52" s="64">
        <f t="shared" si="56"/>
        <v>4</v>
      </c>
      <c r="J52" s="196">
        <f t="shared" si="76"/>
        <v>2</v>
      </c>
      <c r="K52" s="66">
        <f>AP52</f>
        <v>69.345661450924609</v>
      </c>
      <c r="L52" s="75">
        <v>26</v>
      </c>
      <c r="M52" s="68">
        <f t="shared" si="57"/>
        <v>70.270270270270274</v>
      </c>
      <c r="N52" s="76"/>
      <c r="O52" s="133">
        <f t="shared" si="58"/>
        <v>0</v>
      </c>
      <c r="P52" s="134">
        <v>26</v>
      </c>
      <c r="Q52" s="77">
        <f t="shared" si="59"/>
        <v>68.421052631578945</v>
      </c>
      <c r="R52" s="76"/>
      <c r="S52" s="77">
        <f t="shared" si="60"/>
        <v>0</v>
      </c>
      <c r="T52" s="76"/>
      <c r="U52" s="77">
        <f t="shared" si="61"/>
        <v>0</v>
      </c>
      <c r="V52" s="76"/>
      <c r="W52" s="77">
        <f t="shared" si="62"/>
        <v>0</v>
      </c>
      <c r="X52" s="76"/>
      <c r="Y52" s="85">
        <f t="shared" si="63"/>
        <v>0</v>
      </c>
      <c r="Z52" s="75"/>
      <c r="AA52" s="136"/>
      <c r="AB52" s="91"/>
      <c r="AC52" s="71"/>
      <c r="AD52" s="444" t="str">
        <f t="shared" si="64"/>
        <v>SHEPPHARD</v>
      </c>
      <c r="AE52" s="426">
        <f t="shared" si="65"/>
        <v>51223</v>
      </c>
      <c r="AF52" s="445" t="str">
        <f t="shared" si="66"/>
        <v>NELSON</v>
      </c>
      <c r="AG52" s="446">
        <f t="shared" si="67"/>
        <v>70.270270270270274</v>
      </c>
      <c r="AH52" s="446">
        <f t="shared" si="68"/>
        <v>0</v>
      </c>
      <c r="AI52" s="446">
        <f t="shared" si="69"/>
        <v>68.421052631578945</v>
      </c>
      <c r="AJ52" s="446">
        <f t="shared" si="70"/>
        <v>0</v>
      </c>
      <c r="AK52" s="446">
        <f t="shared" si="71"/>
        <v>0</v>
      </c>
      <c r="AL52" s="446">
        <f t="shared" si="72"/>
        <v>0</v>
      </c>
      <c r="AM52" s="446">
        <f t="shared" si="73"/>
        <v>0</v>
      </c>
      <c r="AN52" s="446"/>
      <c r="AO52" s="426">
        <f t="shared" si="74"/>
        <v>2</v>
      </c>
      <c r="AP52" s="447">
        <f t="shared" si="75"/>
        <v>69.345661450924609</v>
      </c>
      <c r="AQ52" s="448"/>
    </row>
    <row r="53" spans="2:43" ht="18" x14ac:dyDescent="0.25">
      <c r="B53" s="176" t="s">
        <v>235</v>
      </c>
      <c r="C53" s="204" t="s">
        <v>78</v>
      </c>
      <c r="D53" s="171">
        <v>51209</v>
      </c>
      <c r="E53" s="216" t="s">
        <v>33</v>
      </c>
      <c r="F53" s="420"/>
      <c r="G53" s="62">
        <f t="shared" si="54"/>
        <v>58.823529411764703</v>
      </c>
      <c r="H53" s="63">
        <f t="shared" si="55"/>
        <v>58.823529411764703</v>
      </c>
      <c r="I53" s="64">
        <f t="shared" si="56"/>
        <v>9</v>
      </c>
      <c r="J53" s="196">
        <f t="shared" si="76"/>
        <v>1</v>
      </c>
      <c r="K53" s="66"/>
      <c r="L53" s="75"/>
      <c r="M53" s="68">
        <f t="shared" si="57"/>
        <v>0</v>
      </c>
      <c r="N53" s="76">
        <v>20</v>
      </c>
      <c r="O53" s="133">
        <f t="shared" si="58"/>
        <v>58.823529411764703</v>
      </c>
      <c r="P53" s="134"/>
      <c r="Q53" s="77">
        <f t="shared" si="59"/>
        <v>0</v>
      </c>
      <c r="R53" s="76"/>
      <c r="S53" s="77">
        <f t="shared" si="60"/>
        <v>0</v>
      </c>
      <c r="T53" s="76"/>
      <c r="U53" s="77">
        <f t="shared" si="61"/>
        <v>0</v>
      </c>
      <c r="V53" s="76"/>
      <c r="W53" s="77">
        <f t="shared" si="62"/>
        <v>0</v>
      </c>
      <c r="X53" s="76"/>
      <c r="Y53" s="85">
        <f t="shared" si="63"/>
        <v>0</v>
      </c>
      <c r="Z53" s="75"/>
      <c r="AA53" s="136"/>
      <c r="AB53" s="91"/>
      <c r="AC53" s="71"/>
      <c r="AD53" s="444" t="str">
        <f t="shared" si="64"/>
        <v>SPENCER</v>
      </c>
      <c r="AE53" s="426">
        <f t="shared" si="65"/>
        <v>51209</v>
      </c>
      <c r="AF53" s="445" t="str">
        <f t="shared" si="66"/>
        <v>NELSON</v>
      </c>
      <c r="AG53" s="446">
        <f t="shared" si="67"/>
        <v>0</v>
      </c>
      <c r="AH53" s="446">
        <f t="shared" si="68"/>
        <v>58.823529411764703</v>
      </c>
      <c r="AI53" s="446">
        <f t="shared" si="69"/>
        <v>0</v>
      </c>
      <c r="AJ53" s="446">
        <f t="shared" si="70"/>
        <v>0</v>
      </c>
      <c r="AK53" s="446">
        <f t="shared" si="71"/>
        <v>0</v>
      </c>
      <c r="AL53" s="446">
        <f t="shared" si="72"/>
        <v>0</v>
      </c>
      <c r="AM53" s="446">
        <f t="shared" si="73"/>
        <v>0</v>
      </c>
      <c r="AN53" s="446"/>
      <c r="AO53" s="426">
        <f t="shared" si="74"/>
        <v>1</v>
      </c>
      <c r="AP53" s="447">
        <f t="shared" si="75"/>
        <v>58.823529411764703</v>
      </c>
      <c r="AQ53" s="448"/>
    </row>
    <row r="54" spans="2:43" ht="18" x14ac:dyDescent="0.25">
      <c r="B54" s="652" t="s">
        <v>241</v>
      </c>
      <c r="C54" s="653" t="s">
        <v>242</v>
      </c>
      <c r="D54" s="654">
        <v>51226</v>
      </c>
      <c r="E54" s="655" t="s">
        <v>33</v>
      </c>
      <c r="F54" s="420"/>
      <c r="G54" s="62">
        <f t="shared" si="54"/>
        <v>44.736842105263158</v>
      </c>
      <c r="H54" s="63">
        <f t="shared" si="55"/>
        <v>44.736842105263158</v>
      </c>
      <c r="I54" s="64">
        <f t="shared" si="56"/>
        <v>11</v>
      </c>
      <c r="J54" s="656">
        <f t="shared" si="76"/>
        <v>1</v>
      </c>
      <c r="K54" s="66"/>
      <c r="L54" s="75"/>
      <c r="M54" s="68">
        <f t="shared" si="57"/>
        <v>0</v>
      </c>
      <c r="N54" s="585"/>
      <c r="O54" s="247">
        <f t="shared" si="58"/>
        <v>0</v>
      </c>
      <c r="P54" s="134">
        <v>17</v>
      </c>
      <c r="Q54" s="77">
        <f t="shared" si="59"/>
        <v>44.736842105263158</v>
      </c>
      <c r="R54" s="76"/>
      <c r="S54" s="77">
        <f t="shared" si="60"/>
        <v>0</v>
      </c>
      <c r="T54" s="76"/>
      <c r="U54" s="77">
        <f t="shared" si="61"/>
        <v>0</v>
      </c>
      <c r="V54" s="76"/>
      <c r="W54" s="77">
        <f t="shared" si="62"/>
        <v>0</v>
      </c>
      <c r="X54" s="76"/>
      <c r="Y54" s="85">
        <f t="shared" si="63"/>
        <v>0</v>
      </c>
      <c r="Z54" s="657"/>
      <c r="AA54" s="658"/>
      <c r="AB54" s="91"/>
      <c r="AC54" s="71"/>
      <c r="AD54" s="444" t="str">
        <f t="shared" si="64"/>
        <v>WAY</v>
      </c>
      <c r="AE54" s="426">
        <f t="shared" si="65"/>
        <v>51226</v>
      </c>
      <c r="AF54" s="445" t="str">
        <f t="shared" si="66"/>
        <v>NELSON</v>
      </c>
      <c r="AG54" s="446">
        <f t="shared" ref="AG54:AG55" si="77">(L54*100)/$AG$8</f>
        <v>0</v>
      </c>
      <c r="AH54" s="446">
        <f t="shared" ref="AH54:AH55" si="78">(N54*100)/$AH$8</f>
        <v>0</v>
      </c>
      <c r="AI54" s="446">
        <f t="shared" ref="AI54:AI55" si="79">(P54*100)/$AI$8</f>
        <v>44.736842105263158</v>
      </c>
      <c r="AJ54" s="446">
        <f t="shared" ref="AJ54:AJ55" si="80">(R54*100)/$AJ$8</f>
        <v>0</v>
      </c>
      <c r="AK54" s="446">
        <f t="shared" ref="AK54:AK55" si="81">(T54*100)/$AK$8</f>
        <v>0</v>
      </c>
      <c r="AL54" s="446">
        <f t="shared" ref="AL54:AL55" si="82">(V54*100)/$AL$8</f>
        <v>0</v>
      </c>
      <c r="AM54" s="446">
        <f t="shared" ref="AM54:AM55" si="83">(X54*100)/$AM$8</f>
        <v>0</v>
      </c>
      <c r="AN54" s="446"/>
      <c r="AO54" s="426">
        <f t="shared" ref="AO54:AO55" si="84">COUNTIF(AG54:AN54,"&gt;0")</f>
        <v>1</v>
      </c>
      <c r="AP54" s="447">
        <f t="shared" ref="AP54:AP55" si="85">IF(ISERR(SUM(AG54:AN54)/AO54),0,SUM(AG54:AN54)/AO54)</f>
        <v>44.736842105263158</v>
      </c>
      <c r="AQ54" s="448"/>
    </row>
    <row r="55" spans="2:43" ht="18" x14ac:dyDescent="0.25">
      <c r="B55" s="652"/>
      <c r="C55" s="653"/>
      <c r="D55" s="654"/>
      <c r="E55" s="655"/>
      <c r="F55" s="420"/>
      <c r="G55" s="62"/>
      <c r="H55" s="63"/>
      <c r="I55" s="64"/>
      <c r="J55" s="656"/>
      <c r="K55" s="66"/>
      <c r="L55" s="75"/>
      <c r="M55" s="68"/>
      <c r="N55" s="585"/>
      <c r="O55" s="247"/>
      <c r="P55" s="134"/>
      <c r="Q55" s="77"/>
      <c r="R55" s="76"/>
      <c r="S55" s="77"/>
      <c r="T55" s="76"/>
      <c r="U55" s="77"/>
      <c r="V55" s="76"/>
      <c r="W55" s="77"/>
      <c r="X55" s="76"/>
      <c r="Y55" s="85"/>
      <c r="Z55" s="657"/>
      <c r="AA55" s="658"/>
      <c r="AB55" s="91"/>
      <c r="AC55" s="71"/>
      <c r="AD55" s="444">
        <f t="shared" si="64"/>
        <v>0</v>
      </c>
      <c r="AE55" s="426">
        <f t="shared" si="65"/>
        <v>0</v>
      </c>
      <c r="AF55" s="445">
        <f t="shared" si="66"/>
        <v>0</v>
      </c>
      <c r="AG55" s="446">
        <f t="shared" si="77"/>
        <v>0</v>
      </c>
      <c r="AH55" s="446">
        <f t="shared" si="78"/>
        <v>0</v>
      </c>
      <c r="AI55" s="446">
        <f t="shared" si="79"/>
        <v>0</v>
      </c>
      <c r="AJ55" s="446">
        <f t="shared" si="80"/>
        <v>0</v>
      </c>
      <c r="AK55" s="446">
        <f t="shared" si="81"/>
        <v>0</v>
      </c>
      <c r="AL55" s="446">
        <f t="shared" si="82"/>
        <v>0</v>
      </c>
      <c r="AM55" s="446">
        <f t="shared" si="83"/>
        <v>0</v>
      </c>
      <c r="AN55" s="446"/>
      <c r="AO55" s="426">
        <f t="shared" si="84"/>
        <v>0</v>
      </c>
      <c r="AP55" s="447">
        <f t="shared" si="85"/>
        <v>0</v>
      </c>
      <c r="AQ55" s="448"/>
    </row>
    <row r="56" spans="2:43" ht="18.75" thickBot="1" x14ac:dyDescent="0.3">
      <c r="B56" s="180"/>
      <c r="C56" s="206"/>
      <c r="D56" s="181"/>
      <c r="E56" s="182"/>
      <c r="F56" s="420"/>
      <c r="G56" s="62"/>
      <c r="H56" s="63"/>
      <c r="I56" s="64"/>
      <c r="J56" s="197"/>
      <c r="K56" s="66"/>
      <c r="L56" s="75"/>
      <c r="M56" s="68"/>
      <c r="N56" s="507"/>
      <c r="O56" s="261"/>
      <c r="P56" s="134"/>
      <c r="Q56" s="77"/>
      <c r="R56" s="76"/>
      <c r="S56" s="77"/>
      <c r="T56" s="76"/>
      <c r="U56" s="77"/>
      <c r="V56" s="76"/>
      <c r="W56" s="77"/>
      <c r="X56" s="76"/>
      <c r="Y56" s="85"/>
      <c r="Z56" s="95"/>
      <c r="AA56" s="137"/>
      <c r="AB56" s="91"/>
      <c r="AC56" s="71"/>
      <c r="AD56" s="444">
        <f t="shared" si="64"/>
        <v>0</v>
      </c>
      <c r="AE56" s="426">
        <f t="shared" si="65"/>
        <v>0</v>
      </c>
      <c r="AF56" s="445">
        <f t="shared" si="66"/>
        <v>0</v>
      </c>
      <c r="AG56" s="446">
        <f t="shared" si="67"/>
        <v>0</v>
      </c>
      <c r="AH56" s="446">
        <f t="shared" si="68"/>
        <v>0</v>
      </c>
      <c r="AI56" s="446">
        <f t="shared" si="69"/>
        <v>0</v>
      </c>
      <c r="AJ56" s="446">
        <f t="shared" si="70"/>
        <v>0</v>
      </c>
      <c r="AK56" s="446">
        <f t="shared" si="71"/>
        <v>0</v>
      </c>
      <c r="AL56" s="446">
        <f t="shared" si="72"/>
        <v>0</v>
      </c>
      <c r="AM56" s="446">
        <f t="shared" si="73"/>
        <v>0</v>
      </c>
      <c r="AN56" s="446"/>
      <c r="AO56" s="426">
        <f t="shared" si="74"/>
        <v>0</v>
      </c>
      <c r="AP56" s="447">
        <f t="shared" si="75"/>
        <v>0</v>
      </c>
      <c r="AQ56" s="448"/>
    </row>
  </sheetData>
  <sheetProtection algorithmName="SHA-512" hashValue="KUkHRkIeS3WfNgi+AmlC9H1z6VAUWrglqcfem94I7UML0YTF3ZlUNHj3bYyQZJASqVMTUsSLPcX9/DPJiefUJQ==" saltValue="Hg4xBM2pbNMwyJGfI0t7uQ==" spinCount="100000" sheet="1" selectLockedCells="1" selectUnlockedCells="1"/>
  <sortState xmlns:xlrd2="http://schemas.microsoft.com/office/spreadsheetml/2017/richdata2" ref="B44:AA56">
    <sortCondition ref="B44:B56"/>
  </sortState>
  <conditionalFormatting sqref="F12:F56">
    <cfRule type="cellIs" priority="1" operator="greaterThan">
      <formula>1</formula>
    </cfRule>
  </conditionalFormatting>
  <conditionalFormatting sqref="G11:G56">
    <cfRule type="cellIs" dxfId="45" priority="5" operator="lessThan">
      <formula>0.1</formula>
    </cfRule>
  </conditionalFormatting>
  <conditionalFormatting sqref="H11:I56">
    <cfRule type="cellIs" dxfId="44" priority="23" stopIfTrue="1" operator="lessThan">
      <formula>1</formula>
    </cfRule>
  </conditionalFormatting>
  <conditionalFormatting sqref="H11:K43 H44:J56">
    <cfRule type="cellIs" dxfId="43" priority="11" operator="lessThan">
      <formula>1</formula>
    </cfRule>
    <cfRule type="cellIs" dxfId="42" priority="12" operator="lessThan">
      <formula>1</formula>
    </cfRule>
  </conditionalFormatting>
  <conditionalFormatting sqref="I11:I56">
    <cfRule type="cellIs" dxfId="41" priority="6" operator="between">
      <formula>1</formula>
      <formula>3</formula>
    </cfRule>
    <cfRule type="cellIs" dxfId="40" priority="7" operator="between">
      <formula>1</formula>
      <formula>3</formula>
    </cfRule>
  </conditionalFormatting>
  <conditionalFormatting sqref="J11:J56">
    <cfRule type="cellIs" dxfId="39" priority="22" stopIfTrue="1" operator="equal">
      <formula>0</formula>
    </cfRule>
  </conditionalFormatting>
  <conditionalFormatting sqref="K11:K43">
    <cfRule type="cellIs" dxfId="38" priority="8" operator="between">
      <formula>1</formula>
      <formula>79.99999</formula>
    </cfRule>
    <cfRule type="cellIs" dxfId="37" priority="13" operator="greaterThan">
      <formula>79.999999999</formula>
    </cfRule>
    <cfRule type="cellIs" dxfId="36" priority="14" operator="lessThan">
      <formula>79.999999</formula>
    </cfRule>
    <cfRule type="cellIs" dxfId="35" priority="15" operator="greaterThan">
      <formula>79.9999999</formula>
    </cfRule>
    <cfRule type="cellIs" dxfId="34" priority="16" stopIfTrue="1" operator="lessThan">
      <formula>1</formula>
    </cfRule>
    <cfRule type="cellIs" dxfId="33" priority="17" stopIfTrue="1" operator="between">
      <formula>1</formula>
      <formula>69.999999</formula>
    </cfRule>
  </conditionalFormatting>
  <conditionalFormatting sqref="L11:AA56">
    <cfRule type="cellIs" dxfId="32" priority="2" operator="lessThan">
      <formula>0.01</formula>
    </cfRule>
  </conditionalFormatting>
  <conditionalFormatting sqref="L11:AC56 AQ11:AQ56">
    <cfRule type="cellIs" dxfId="31" priority="19" stopIfTrue="1" operator="lessThan">
      <formula>1</formula>
    </cfRule>
  </conditionalFormatting>
  <conditionalFormatting sqref="M11:M56 O11:O56 Q11:Q56 S11:S56 U11:U56 W11:W56 Y11:Y56 AA11:AA56 AC11:AC56 AQ11:AQ56">
    <cfRule type="cellIs" dxfId="30" priority="20" stopIfTrue="1" operator="greaterThan">
      <formula>1</formula>
    </cfRule>
  </conditionalFormatting>
  <conditionalFormatting sqref="AB11:AB56 L11:L56 N11:N56 P11:P56 R11:R56 T11:T56 V11:V56 X11:X56 Z11:Z56">
    <cfRule type="cellIs" dxfId="29" priority="18" stopIfTrue="1" operator="greaterThan">
      <formula>1</formula>
    </cfRule>
  </conditionalFormatting>
  <conditionalFormatting sqref="AB11:AC56 AQ11:AQ56">
    <cfRule type="cellIs" dxfId="28" priority="3" operator="lessThan">
      <formula>0.1</formula>
    </cfRule>
    <cfRule type="cellIs" dxfId="27" priority="4" operator="lessThan">
      <formula>0.1</formula>
    </cfRule>
    <cfRule type="cellIs" dxfId="26" priority="9" operator="lessThan">
      <formula>0.1</formula>
    </cfRule>
    <cfRule type="cellIs" dxfId="25" priority="10" operator="lessThan">
      <formula>0.1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AS175"/>
  <sheetViews>
    <sheetView tabSelected="1" zoomScale="70" zoomScaleNormal="70" workbookViewId="0">
      <pane xSplit="9" topLeftCell="J1" activePane="topRight" state="frozen"/>
      <selection activeCell="F20" sqref="F20"/>
      <selection pane="topRight" activeCell="C15" sqref="C15"/>
    </sheetView>
  </sheetViews>
  <sheetFormatPr defaultRowHeight="15" x14ac:dyDescent="0.25"/>
  <cols>
    <col min="1" max="1" width="2.5703125" customWidth="1"/>
    <col min="2" max="2" width="2.42578125" customWidth="1"/>
    <col min="3" max="3" width="25.7109375" customWidth="1"/>
    <col min="4" max="4" width="12.85546875" customWidth="1"/>
    <col min="5" max="5" width="13.140625" customWidth="1"/>
    <col min="6" max="6" width="16.140625" customWidth="1"/>
    <col min="7" max="7" width="15.28515625" customWidth="1"/>
    <col min="8" max="8" width="14.5703125" customWidth="1"/>
    <col min="9" max="9" width="12" customWidth="1"/>
    <col min="10" max="10" width="8.140625" customWidth="1"/>
    <col min="11" max="11" width="7.7109375" customWidth="1"/>
    <col min="12" max="12" width="9.28515625" customWidth="1"/>
    <col min="13" max="13" width="9.5703125" customWidth="1"/>
    <col min="14" max="16" width="7.7109375" customWidth="1"/>
    <col min="36" max="36" width="9.140625" customWidth="1"/>
    <col min="42" max="42" width="10.7109375" bestFit="1" customWidth="1"/>
  </cols>
  <sheetData>
    <row r="2" spans="3:44" ht="24.75" x14ac:dyDescent="0.45">
      <c r="C2" s="107" t="s">
        <v>202</v>
      </c>
      <c r="D2" s="107"/>
      <c r="E2" s="107"/>
      <c r="F2" s="107"/>
      <c r="J2" s="116"/>
      <c r="K2" s="116"/>
      <c r="L2" s="116"/>
      <c r="M2" s="116"/>
      <c r="N2" s="116"/>
      <c r="O2" s="116"/>
      <c r="P2" s="116"/>
      <c r="T2" s="341" t="s">
        <v>190</v>
      </c>
      <c r="U2" s="341"/>
      <c r="V2" s="341"/>
      <c r="W2" s="341"/>
      <c r="X2" s="341"/>
      <c r="Y2" s="341"/>
      <c r="Z2" s="341"/>
    </row>
    <row r="3" spans="3:44" ht="15.75" thickBot="1" x14ac:dyDescent="0.3">
      <c r="J3" s="116"/>
      <c r="K3" s="116"/>
      <c r="L3" s="116"/>
      <c r="M3" s="116"/>
      <c r="N3" s="116"/>
      <c r="O3" s="116"/>
      <c r="P3" s="116"/>
      <c r="AG3" s="313"/>
    </row>
    <row r="4" spans="3:44" ht="21.75" thickBot="1" x14ac:dyDescent="0.4">
      <c r="C4" s="108"/>
      <c r="D4" s="108"/>
      <c r="E4" s="27"/>
      <c r="F4" s="109"/>
      <c r="G4" s="110" t="s">
        <v>38</v>
      </c>
      <c r="H4" s="110"/>
      <c r="I4" s="221" t="s">
        <v>31</v>
      </c>
      <c r="J4" s="120" t="s">
        <v>168</v>
      </c>
      <c r="K4" s="121"/>
      <c r="L4" s="121"/>
      <c r="M4" s="121"/>
      <c r="N4" s="121"/>
      <c r="O4" s="122"/>
      <c r="P4" s="122"/>
      <c r="Q4" s="138" t="s">
        <v>223</v>
      </c>
      <c r="R4" s="139"/>
      <c r="S4" s="139"/>
      <c r="T4" s="139"/>
      <c r="U4" s="139"/>
      <c r="V4" s="139"/>
      <c r="W4" s="140"/>
      <c r="X4" s="120" t="s">
        <v>201</v>
      </c>
      <c r="Y4" s="121"/>
      <c r="Z4" s="121"/>
      <c r="AA4" s="121"/>
      <c r="AB4" s="121"/>
      <c r="AC4" s="122"/>
      <c r="AD4" s="320"/>
      <c r="AE4" s="138" t="s">
        <v>207</v>
      </c>
      <c r="AF4" s="139"/>
      <c r="AG4" s="139"/>
      <c r="AH4" s="139"/>
      <c r="AI4" s="139"/>
      <c r="AJ4" s="139"/>
      <c r="AK4" s="140"/>
      <c r="AL4" s="551" t="s">
        <v>224</v>
      </c>
      <c r="AM4" s="552"/>
      <c r="AN4" s="552"/>
      <c r="AO4" s="552"/>
      <c r="AP4" s="552"/>
      <c r="AQ4" s="552"/>
      <c r="AR4" s="553"/>
    </row>
    <row r="5" spans="3:44" ht="21.75" thickBot="1" x14ac:dyDescent="0.4">
      <c r="C5" s="45" t="s">
        <v>18</v>
      </c>
      <c r="D5" s="45"/>
      <c r="E5" s="45" t="s">
        <v>19</v>
      </c>
      <c r="F5" s="111" t="s">
        <v>20</v>
      </c>
      <c r="G5" s="111" t="s">
        <v>11</v>
      </c>
      <c r="H5" s="111" t="s">
        <v>39</v>
      </c>
      <c r="I5" s="222" t="s">
        <v>40</v>
      </c>
      <c r="J5" s="142" t="s">
        <v>44</v>
      </c>
      <c r="K5" s="143" t="s">
        <v>45</v>
      </c>
      <c r="L5" s="143" t="s">
        <v>46</v>
      </c>
      <c r="M5" s="143" t="s">
        <v>47</v>
      </c>
      <c r="N5" s="143" t="s">
        <v>48</v>
      </c>
      <c r="O5" s="144" t="s">
        <v>49</v>
      </c>
      <c r="P5" s="145" t="s">
        <v>50</v>
      </c>
      <c r="Q5" s="141" t="s">
        <v>51</v>
      </c>
      <c r="R5" s="141" t="s">
        <v>52</v>
      </c>
      <c r="S5" s="141" t="s">
        <v>53</v>
      </c>
      <c r="T5" s="141" t="s">
        <v>54</v>
      </c>
      <c r="U5" s="141" t="s">
        <v>55</v>
      </c>
      <c r="V5" s="141" t="s">
        <v>56</v>
      </c>
      <c r="W5" s="141" t="s">
        <v>57</v>
      </c>
      <c r="X5" s="321" t="s">
        <v>51</v>
      </c>
      <c r="Y5" s="322" t="s">
        <v>52</v>
      </c>
      <c r="Z5" s="322" t="s">
        <v>53</v>
      </c>
      <c r="AA5" s="322" t="s">
        <v>54</v>
      </c>
      <c r="AB5" s="322" t="s">
        <v>55</v>
      </c>
      <c r="AC5" s="323" t="s">
        <v>56</v>
      </c>
      <c r="AD5" s="323" t="s">
        <v>57</v>
      </c>
      <c r="AE5" s="141" t="s">
        <v>51</v>
      </c>
      <c r="AF5" s="141" t="s">
        <v>52</v>
      </c>
      <c r="AG5" s="141" t="s">
        <v>53</v>
      </c>
      <c r="AH5" s="141" t="s">
        <v>54</v>
      </c>
      <c r="AI5" s="141" t="s">
        <v>55</v>
      </c>
      <c r="AJ5" s="141" t="s">
        <v>56</v>
      </c>
      <c r="AK5" s="554" t="s">
        <v>57</v>
      </c>
      <c r="AL5" s="556" t="s">
        <v>51</v>
      </c>
      <c r="AM5" s="557" t="s">
        <v>52</v>
      </c>
      <c r="AN5" s="557" t="s">
        <v>53</v>
      </c>
      <c r="AO5" s="557" t="s">
        <v>54</v>
      </c>
      <c r="AP5" s="557" t="s">
        <v>55</v>
      </c>
      <c r="AQ5" s="557" t="s">
        <v>56</v>
      </c>
      <c r="AR5" s="558" t="s">
        <v>57</v>
      </c>
    </row>
    <row r="6" spans="3:44" ht="21.75" thickBot="1" x14ac:dyDescent="0.4">
      <c r="C6" s="112"/>
      <c r="D6" s="112"/>
      <c r="E6" s="112"/>
      <c r="F6" s="113"/>
      <c r="G6" s="114" t="s">
        <v>25</v>
      </c>
      <c r="H6" s="114"/>
      <c r="I6" s="223"/>
      <c r="J6" s="146">
        <v>38</v>
      </c>
      <c r="K6" s="147">
        <v>36</v>
      </c>
      <c r="L6" s="147">
        <v>39</v>
      </c>
      <c r="M6" s="147">
        <v>35</v>
      </c>
      <c r="N6" s="147">
        <v>40</v>
      </c>
      <c r="O6" s="148">
        <v>38</v>
      </c>
      <c r="P6" s="150">
        <v>1</v>
      </c>
      <c r="Q6" s="149">
        <v>34</v>
      </c>
      <c r="R6" s="149">
        <v>37</v>
      </c>
      <c r="S6" s="149">
        <v>38</v>
      </c>
      <c r="T6" s="149">
        <v>37</v>
      </c>
      <c r="U6" s="149">
        <v>39</v>
      </c>
      <c r="V6" s="149">
        <v>37</v>
      </c>
      <c r="W6" s="149">
        <v>38</v>
      </c>
      <c r="X6" s="317">
        <v>39</v>
      </c>
      <c r="Y6" s="318">
        <v>39</v>
      </c>
      <c r="Z6" s="318">
        <v>33</v>
      </c>
      <c r="AA6" s="318">
        <v>40</v>
      </c>
      <c r="AB6" s="318">
        <v>37</v>
      </c>
      <c r="AC6" s="319">
        <v>34</v>
      </c>
      <c r="AD6" s="324">
        <v>1</v>
      </c>
      <c r="AE6" s="149">
        <v>35</v>
      </c>
      <c r="AF6" s="149">
        <v>35</v>
      </c>
      <c r="AG6" s="149">
        <v>28</v>
      </c>
      <c r="AH6" s="149">
        <v>40</v>
      </c>
      <c r="AI6" s="149">
        <v>31</v>
      </c>
      <c r="AJ6" s="149">
        <v>38</v>
      </c>
      <c r="AK6" s="555">
        <v>1</v>
      </c>
      <c r="AL6" s="559">
        <v>36</v>
      </c>
      <c r="AM6" s="560">
        <v>37</v>
      </c>
      <c r="AN6" s="560">
        <v>39</v>
      </c>
      <c r="AO6" s="560">
        <v>1</v>
      </c>
      <c r="AP6" s="560">
        <v>1</v>
      </c>
      <c r="AQ6" s="560">
        <v>1</v>
      </c>
      <c r="AR6" s="561">
        <v>1</v>
      </c>
    </row>
    <row r="7" spans="3:44" ht="21" x14ac:dyDescent="0.35">
      <c r="C7" s="60" t="s">
        <v>61</v>
      </c>
      <c r="D7" s="60" t="s">
        <v>62</v>
      </c>
      <c r="E7" s="61">
        <v>50057</v>
      </c>
      <c r="F7" s="123" t="s">
        <v>33</v>
      </c>
      <c r="G7" s="151">
        <f t="shared" ref="G7:G18" si="0">SUM(J7/J$6+K7/K$6+L7/L$6+M7/M$6+N7/N$6+O7/O$6+P7/P$6+Q7/Q$6+R7/R$6+S7/S$6+T7/T$6+U7/U$6+V7/V$6+W7/W$6+X7/X$6+Y7/Y$6+Z7/Z$6+AA7/AA$6+AB7/AB$6+AC7/AC$6+AD7/AD$6+AE7/AE$6+AF7/AF$6+AG7/AG$6+AH7/AH$6+AI7/AI$6+AJ7/AJ$6+AK7/AK$6+AL7/AL$6+AM7/AM$6+AN7/AN$6+AO7/AO$6+AP7/AP$6+AQ7/AQ$6+AR7/AR$6)/I7*100</f>
        <v>92.019187551308292</v>
      </c>
      <c r="H7" s="124" t="s">
        <v>41</v>
      </c>
      <c r="I7" s="220">
        <f t="shared" ref="I7:I13" si="1">COUNTIFS(J7:AR7,"&gt;0")</f>
        <v>12</v>
      </c>
      <c r="J7" s="159"/>
      <c r="K7" s="153"/>
      <c r="L7" s="153"/>
      <c r="M7" s="153"/>
      <c r="N7" s="153"/>
      <c r="O7" s="153"/>
      <c r="P7" s="155"/>
      <c r="Q7" s="156"/>
      <c r="R7" s="157"/>
      <c r="S7" s="157"/>
      <c r="T7" s="157"/>
      <c r="U7" s="157">
        <v>39</v>
      </c>
      <c r="V7" s="157">
        <v>30</v>
      </c>
      <c r="W7" s="316">
        <v>30</v>
      </c>
      <c r="X7" s="152">
        <v>39</v>
      </c>
      <c r="Y7" s="153"/>
      <c r="Z7" s="153">
        <v>26</v>
      </c>
      <c r="AA7" s="153">
        <v>37</v>
      </c>
      <c r="AB7" s="153"/>
      <c r="AC7" s="153">
        <v>31</v>
      </c>
      <c r="AD7" s="154"/>
      <c r="AE7" s="156">
        <v>33</v>
      </c>
      <c r="AF7" s="157"/>
      <c r="AG7" s="157">
        <v>26</v>
      </c>
      <c r="AH7" s="157">
        <v>40</v>
      </c>
      <c r="AI7" s="157"/>
      <c r="AJ7" s="157"/>
      <c r="AK7" s="158"/>
      <c r="AL7" s="535"/>
      <c r="AM7" s="536">
        <v>35</v>
      </c>
      <c r="AN7" s="536">
        <v>39</v>
      </c>
      <c r="AO7" s="536"/>
      <c r="AP7" s="536"/>
      <c r="AQ7" s="536"/>
      <c r="AR7" s="537"/>
    </row>
    <row r="8" spans="3:44" ht="21" x14ac:dyDescent="0.35">
      <c r="C8" s="72" t="s">
        <v>73</v>
      </c>
      <c r="D8" s="72" t="s">
        <v>71</v>
      </c>
      <c r="E8" s="79">
        <v>50023</v>
      </c>
      <c r="F8" s="119" t="s">
        <v>32</v>
      </c>
      <c r="G8" s="151">
        <f t="shared" si="0"/>
        <v>87.707390648567113</v>
      </c>
      <c r="H8" s="125" t="s">
        <v>41</v>
      </c>
      <c r="I8" s="220">
        <f t="shared" si="1"/>
        <v>2</v>
      </c>
      <c r="J8" s="166"/>
      <c r="K8" s="161"/>
      <c r="L8" s="161"/>
      <c r="M8" s="161"/>
      <c r="N8" s="161"/>
      <c r="O8" s="161"/>
      <c r="P8" s="167"/>
      <c r="Q8" s="163">
        <v>30</v>
      </c>
      <c r="R8" s="164"/>
      <c r="S8" s="164"/>
      <c r="T8" s="164"/>
      <c r="U8" s="164"/>
      <c r="V8" s="164"/>
      <c r="W8" s="315"/>
      <c r="X8" s="160"/>
      <c r="Y8" s="161"/>
      <c r="Z8" s="161"/>
      <c r="AA8" s="161"/>
      <c r="AB8" s="161"/>
      <c r="AC8" s="161"/>
      <c r="AD8" s="162"/>
      <c r="AE8" s="163"/>
      <c r="AF8" s="164"/>
      <c r="AG8" s="164"/>
      <c r="AH8" s="164"/>
      <c r="AI8" s="164"/>
      <c r="AJ8" s="164"/>
      <c r="AK8" s="165"/>
      <c r="AL8" s="538"/>
      <c r="AM8" s="539"/>
      <c r="AN8" s="539">
        <v>34</v>
      </c>
      <c r="AO8" s="539"/>
      <c r="AP8" s="539"/>
      <c r="AQ8" s="539"/>
      <c r="AR8" s="540"/>
    </row>
    <row r="9" spans="3:44" ht="21" x14ac:dyDescent="0.35">
      <c r="C9" s="81" t="s">
        <v>102</v>
      </c>
      <c r="D9" s="81" t="s">
        <v>87</v>
      </c>
      <c r="E9" s="79">
        <v>51055</v>
      </c>
      <c r="F9" s="115" t="s">
        <v>34</v>
      </c>
      <c r="G9" s="151">
        <f t="shared" si="0"/>
        <v>90.021194560668235</v>
      </c>
      <c r="H9" s="126" t="s">
        <v>41</v>
      </c>
      <c r="I9" s="220">
        <f t="shared" si="1"/>
        <v>12</v>
      </c>
      <c r="J9" s="166"/>
      <c r="K9" s="161"/>
      <c r="L9" s="161"/>
      <c r="M9" s="161"/>
      <c r="N9" s="161"/>
      <c r="O9" s="161"/>
      <c r="P9" s="167"/>
      <c r="Q9" s="163"/>
      <c r="R9" s="164"/>
      <c r="S9" s="164"/>
      <c r="T9" s="164"/>
      <c r="U9" s="303">
        <v>35</v>
      </c>
      <c r="V9" s="164"/>
      <c r="W9" s="315">
        <v>35</v>
      </c>
      <c r="X9" s="160">
        <v>33</v>
      </c>
      <c r="Y9" s="161">
        <v>33</v>
      </c>
      <c r="Z9" s="161"/>
      <c r="AA9" s="161">
        <v>38</v>
      </c>
      <c r="AB9" s="161">
        <v>30</v>
      </c>
      <c r="AC9" s="161"/>
      <c r="AD9" s="162"/>
      <c r="AE9" s="163"/>
      <c r="AF9" s="164">
        <v>32</v>
      </c>
      <c r="AG9" s="164">
        <v>26</v>
      </c>
      <c r="AH9" s="164">
        <v>38</v>
      </c>
      <c r="AI9" s="303"/>
      <c r="AJ9" s="164">
        <v>33</v>
      </c>
      <c r="AK9" s="165"/>
      <c r="AL9" s="538">
        <v>35</v>
      </c>
      <c r="AM9" s="539"/>
      <c r="AN9" s="539">
        <v>35</v>
      </c>
      <c r="AO9" s="539"/>
      <c r="AP9" s="539"/>
      <c r="AQ9" s="539"/>
      <c r="AR9" s="540"/>
    </row>
    <row r="10" spans="3:44" ht="21" x14ac:dyDescent="0.35">
      <c r="C10" s="72" t="s">
        <v>63</v>
      </c>
      <c r="D10" s="72" t="s">
        <v>64</v>
      </c>
      <c r="E10" s="79">
        <v>50062</v>
      </c>
      <c r="F10" s="119" t="s">
        <v>33</v>
      </c>
      <c r="G10" s="151">
        <f t="shared" si="0"/>
        <v>95.146808896808892</v>
      </c>
      <c r="H10" s="125" t="s">
        <v>41</v>
      </c>
      <c r="I10" s="220">
        <f t="shared" si="1"/>
        <v>12</v>
      </c>
      <c r="J10" s="166"/>
      <c r="K10" s="161"/>
      <c r="L10" s="161"/>
      <c r="M10" s="161"/>
      <c r="N10" s="161"/>
      <c r="O10" s="161"/>
      <c r="P10" s="167"/>
      <c r="Q10" s="163"/>
      <c r="R10" s="164">
        <v>33</v>
      </c>
      <c r="S10" s="164"/>
      <c r="T10" s="164">
        <v>36</v>
      </c>
      <c r="U10" s="164"/>
      <c r="V10" s="164">
        <v>37</v>
      </c>
      <c r="W10" s="315">
        <v>38</v>
      </c>
      <c r="X10" s="160">
        <v>35</v>
      </c>
      <c r="Y10" s="161"/>
      <c r="Z10" s="161"/>
      <c r="AA10" s="161"/>
      <c r="AB10" s="161">
        <v>30</v>
      </c>
      <c r="AC10" s="161">
        <v>34</v>
      </c>
      <c r="AD10" s="162"/>
      <c r="AE10" s="163">
        <v>34</v>
      </c>
      <c r="AF10" s="164"/>
      <c r="AG10" s="164"/>
      <c r="AH10" s="164">
        <v>38</v>
      </c>
      <c r="AI10" s="164"/>
      <c r="AJ10" s="164">
        <v>38</v>
      </c>
      <c r="AK10" s="165"/>
      <c r="AL10" s="538"/>
      <c r="AM10" s="539">
        <v>37</v>
      </c>
      <c r="AN10" s="539">
        <v>36</v>
      </c>
      <c r="AO10" s="539"/>
      <c r="AP10" s="539"/>
      <c r="AQ10" s="539"/>
      <c r="AR10" s="540"/>
    </row>
    <row r="11" spans="3:44" ht="21" x14ac:dyDescent="0.35">
      <c r="C11" s="128" t="s">
        <v>66</v>
      </c>
      <c r="D11" s="128" t="s">
        <v>67</v>
      </c>
      <c r="E11" s="117">
        <v>50593</v>
      </c>
      <c r="F11" s="129" t="s">
        <v>35</v>
      </c>
      <c r="G11" s="151">
        <f t="shared" si="0"/>
        <v>98.339886563570772</v>
      </c>
      <c r="H11" s="126" t="s">
        <v>41</v>
      </c>
      <c r="I11" s="220">
        <f t="shared" si="1"/>
        <v>12</v>
      </c>
      <c r="J11" s="166"/>
      <c r="K11" s="161"/>
      <c r="L11" s="161"/>
      <c r="M11" s="161"/>
      <c r="N11" s="161">
        <v>40</v>
      </c>
      <c r="O11" s="161">
        <v>37</v>
      </c>
      <c r="P11" s="167"/>
      <c r="Q11" s="163"/>
      <c r="R11" s="164"/>
      <c r="S11" s="164">
        <v>38</v>
      </c>
      <c r="T11" s="164">
        <v>37</v>
      </c>
      <c r="U11" s="164">
        <v>39</v>
      </c>
      <c r="V11" s="164">
        <v>37</v>
      </c>
      <c r="W11" s="315"/>
      <c r="X11" s="160">
        <v>37</v>
      </c>
      <c r="Y11" s="161"/>
      <c r="Z11" s="161">
        <v>32</v>
      </c>
      <c r="AA11" s="161">
        <v>40</v>
      </c>
      <c r="AB11" s="161">
        <v>36</v>
      </c>
      <c r="AC11" s="161"/>
      <c r="AD11" s="162"/>
      <c r="AE11" s="163"/>
      <c r="AF11" s="164">
        <v>34</v>
      </c>
      <c r="AG11" s="164">
        <v>27</v>
      </c>
      <c r="AH11" s="164"/>
      <c r="AI11" s="164"/>
      <c r="AJ11" s="164"/>
      <c r="AK11" s="165"/>
      <c r="AL11" s="538"/>
      <c r="AM11" s="539"/>
      <c r="AN11" s="539"/>
      <c r="AO11" s="539"/>
      <c r="AP11" s="539"/>
      <c r="AQ11" s="539"/>
      <c r="AR11" s="540"/>
    </row>
    <row r="12" spans="3:44" ht="21" x14ac:dyDescent="0.35">
      <c r="C12" s="72" t="s">
        <v>182</v>
      </c>
      <c r="D12" s="72" t="s">
        <v>74</v>
      </c>
      <c r="E12" s="79">
        <v>60584</v>
      </c>
      <c r="F12" s="119" t="s">
        <v>183</v>
      </c>
      <c r="G12" s="151">
        <f t="shared" si="0"/>
        <v>92.307692307692307</v>
      </c>
      <c r="H12" s="125" t="s">
        <v>41</v>
      </c>
      <c r="I12" s="220">
        <f t="shared" si="1"/>
        <v>1</v>
      </c>
      <c r="J12" s="166"/>
      <c r="K12" s="161"/>
      <c r="L12" s="161">
        <v>36</v>
      </c>
      <c r="M12" s="161"/>
      <c r="N12" s="161"/>
      <c r="O12" s="161"/>
      <c r="P12" s="167"/>
      <c r="Q12" s="163"/>
      <c r="R12" s="164"/>
      <c r="S12" s="164"/>
      <c r="T12" s="164"/>
      <c r="U12" s="164"/>
      <c r="V12" s="164"/>
      <c r="W12" s="315"/>
      <c r="X12" s="160"/>
      <c r="Y12" s="161"/>
      <c r="Z12" s="161"/>
      <c r="AA12" s="161"/>
      <c r="AB12" s="161"/>
      <c r="AC12" s="161"/>
      <c r="AD12" s="162"/>
      <c r="AE12" s="163"/>
      <c r="AF12" s="164"/>
      <c r="AG12" s="164"/>
      <c r="AH12" s="164"/>
      <c r="AI12" s="164"/>
      <c r="AJ12" s="164"/>
      <c r="AK12" s="165"/>
      <c r="AL12" s="538"/>
      <c r="AM12" s="539"/>
      <c r="AN12" s="539"/>
      <c r="AO12" s="539"/>
      <c r="AP12" s="539"/>
      <c r="AQ12" s="539"/>
      <c r="AR12" s="540"/>
    </row>
    <row r="13" spans="3:44" ht="21" x14ac:dyDescent="0.35">
      <c r="C13" s="104" t="s">
        <v>70</v>
      </c>
      <c r="D13" s="104" t="s">
        <v>127</v>
      </c>
      <c r="E13" s="168">
        <v>50563</v>
      </c>
      <c r="F13" s="127" t="s">
        <v>35</v>
      </c>
      <c r="G13" s="151">
        <f t="shared" si="0"/>
        <v>96.21044970790301</v>
      </c>
      <c r="H13" s="126" t="s">
        <v>41</v>
      </c>
      <c r="I13" s="220">
        <f t="shared" si="1"/>
        <v>12</v>
      </c>
      <c r="J13" s="166"/>
      <c r="K13" s="161"/>
      <c r="L13" s="161"/>
      <c r="M13" s="161"/>
      <c r="N13" s="161"/>
      <c r="O13" s="161"/>
      <c r="P13" s="167"/>
      <c r="Q13" s="163"/>
      <c r="R13" s="164"/>
      <c r="S13" s="164"/>
      <c r="T13" s="164"/>
      <c r="U13" s="164"/>
      <c r="V13" s="164"/>
      <c r="W13" s="315">
        <v>35</v>
      </c>
      <c r="X13" s="160">
        <v>35</v>
      </c>
      <c r="Y13" s="161">
        <v>39</v>
      </c>
      <c r="Z13" s="161"/>
      <c r="AA13" s="161"/>
      <c r="AB13" s="161"/>
      <c r="AC13" s="161"/>
      <c r="AD13" s="162"/>
      <c r="AE13" s="163">
        <v>35</v>
      </c>
      <c r="AF13" s="164">
        <v>35</v>
      </c>
      <c r="AG13" s="164">
        <v>28</v>
      </c>
      <c r="AH13" s="164">
        <v>38</v>
      </c>
      <c r="AI13" s="164">
        <v>29</v>
      </c>
      <c r="AJ13" s="164">
        <v>36</v>
      </c>
      <c r="AK13" s="165"/>
      <c r="AL13" s="538">
        <v>35</v>
      </c>
      <c r="AM13" s="539">
        <v>36</v>
      </c>
      <c r="AN13" s="539">
        <v>37</v>
      </c>
      <c r="AO13" s="539"/>
      <c r="AP13" s="539"/>
      <c r="AQ13" s="539"/>
      <c r="AR13" s="540"/>
    </row>
    <row r="14" spans="3:44" ht="21" x14ac:dyDescent="0.35">
      <c r="C14" s="72" t="s">
        <v>144</v>
      </c>
      <c r="D14" s="72" t="s">
        <v>62</v>
      </c>
      <c r="E14" s="79">
        <v>50134</v>
      </c>
      <c r="F14" s="119" t="s">
        <v>35</v>
      </c>
      <c r="G14" s="151">
        <f t="shared" si="0"/>
        <v>88.103838882638939</v>
      </c>
      <c r="H14" s="126" t="s">
        <v>41</v>
      </c>
      <c r="I14" s="220">
        <f>COUNTIFS(J14:BK14,"&gt;0")</f>
        <v>12</v>
      </c>
      <c r="J14" s="166"/>
      <c r="K14" s="161"/>
      <c r="L14" s="161"/>
      <c r="M14" s="161"/>
      <c r="N14" s="161"/>
      <c r="O14" s="161"/>
      <c r="P14" s="167"/>
      <c r="Q14" s="163"/>
      <c r="R14" s="164"/>
      <c r="S14" s="164"/>
      <c r="T14" s="164"/>
      <c r="U14" s="164"/>
      <c r="V14" s="164"/>
      <c r="W14" s="315"/>
      <c r="X14" s="160"/>
      <c r="Y14" s="161">
        <v>34</v>
      </c>
      <c r="Z14" s="161"/>
      <c r="AA14" s="161">
        <v>36</v>
      </c>
      <c r="AB14" s="161">
        <v>33</v>
      </c>
      <c r="AC14" s="161">
        <v>28</v>
      </c>
      <c r="AD14" s="162"/>
      <c r="AE14" s="163">
        <v>31</v>
      </c>
      <c r="AF14" s="164">
        <v>34</v>
      </c>
      <c r="AG14" s="164">
        <v>26</v>
      </c>
      <c r="AH14" s="164">
        <v>37</v>
      </c>
      <c r="AI14" s="164">
        <v>29</v>
      </c>
      <c r="AJ14" s="164">
        <v>30</v>
      </c>
      <c r="AK14" s="165"/>
      <c r="AL14" s="538">
        <v>28</v>
      </c>
      <c r="AM14" s="539"/>
      <c r="AN14" s="539">
        <v>34</v>
      </c>
      <c r="AO14" s="539"/>
      <c r="AP14" s="539"/>
      <c r="AQ14" s="539"/>
      <c r="AR14" s="540"/>
    </row>
    <row r="15" spans="3:44" ht="21" x14ac:dyDescent="0.35">
      <c r="C15" s="72" t="s">
        <v>172</v>
      </c>
      <c r="D15" s="72" t="s">
        <v>112</v>
      </c>
      <c r="E15" s="79">
        <v>60616</v>
      </c>
      <c r="F15" s="119" t="s">
        <v>35</v>
      </c>
      <c r="G15" s="151">
        <f t="shared" si="0"/>
        <v>97.478632478632491</v>
      </c>
      <c r="H15" s="126" t="s">
        <v>41</v>
      </c>
      <c r="I15" s="220">
        <f>COUNTIFS(J15:AR15,"&gt;0")</f>
        <v>3</v>
      </c>
      <c r="J15" s="166"/>
      <c r="K15" s="161"/>
      <c r="L15" s="161">
        <v>38</v>
      </c>
      <c r="M15" s="161">
        <v>35</v>
      </c>
      <c r="N15" s="161">
        <v>38</v>
      </c>
      <c r="O15" s="161"/>
      <c r="P15" s="167"/>
      <c r="Q15" s="163"/>
      <c r="R15" s="164"/>
      <c r="S15" s="164"/>
      <c r="T15" s="164"/>
      <c r="U15" s="164"/>
      <c r="V15" s="164"/>
      <c r="W15" s="315"/>
      <c r="X15" s="160"/>
      <c r="Y15" s="161"/>
      <c r="Z15" s="161"/>
      <c r="AA15" s="161"/>
      <c r="AB15" s="161"/>
      <c r="AC15" s="161"/>
      <c r="AD15" s="162"/>
      <c r="AE15" s="163"/>
      <c r="AF15" s="164"/>
      <c r="AG15" s="164"/>
      <c r="AH15" s="164"/>
      <c r="AI15" s="164"/>
      <c r="AJ15" s="164"/>
      <c r="AK15" s="165"/>
      <c r="AL15" s="538"/>
      <c r="AM15" s="539"/>
      <c r="AN15" s="539"/>
      <c r="AO15" s="539"/>
      <c r="AP15" s="539"/>
      <c r="AQ15" s="539"/>
      <c r="AR15" s="540"/>
    </row>
    <row r="16" spans="3:44" ht="21" x14ac:dyDescent="0.35">
      <c r="C16" s="80" t="s">
        <v>154</v>
      </c>
      <c r="D16" s="80" t="s">
        <v>90</v>
      </c>
      <c r="E16" s="73">
        <v>51097</v>
      </c>
      <c r="F16" s="118" t="s">
        <v>35</v>
      </c>
      <c r="G16" s="151">
        <f t="shared" si="0"/>
        <v>86.946531762708233</v>
      </c>
      <c r="H16" s="126" t="s">
        <v>41</v>
      </c>
      <c r="I16" s="220">
        <f>COUNTIFS(J16:AR16,"&gt;0")</f>
        <v>12</v>
      </c>
      <c r="J16" s="166"/>
      <c r="K16" s="161"/>
      <c r="L16" s="161"/>
      <c r="M16" s="161"/>
      <c r="N16" s="161"/>
      <c r="O16" s="161"/>
      <c r="P16" s="167"/>
      <c r="Q16" s="163"/>
      <c r="R16" s="164"/>
      <c r="S16" s="164"/>
      <c r="T16" s="164"/>
      <c r="U16" s="164"/>
      <c r="V16" s="164"/>
      <c r="W16" s="315"/>
      <c r="X16" s="160"/>
      <c r="Y16" s="161"/>
      <c r="Z16" s="161">
        <v>25</v>
      </c>
      <c r="AA16" s="161">
        <v>37</v>
      </c>
      <c r="AB16" s="161">
        <v>31</v>
      </c>
      <c r="AC16" s="161">
        <v>27</v>
      </c>
      <c r="AD16" s="162"/>
      <c r="AE16" s="163">
        <v>33</v>
      </c>
      <c r="AF16" s="164">
        <v>28</v>
      </c>
      <c r="AG16" s="164">
        <v>21</v>
      </c>
      <c r="AH16" s="164">
        <v>38</v>
      </c>
      <c r="AI16" s="164"/>
      <c r="AJ16" s="164">
        <v>38</v>
      </c>
      <c r="AK16" s="165"/>
      <c r="AL16" s="538">
        <v>33</v>
      </c>
      <c r="AM16" s="539">
        <v>30</v>
      </c>
      <c r="AN16" s="539">
        <v>37</v>
      </c>
      <c r="AO16" s="539"/>
      <c r="AP16" s="539"/>
      <c r="AQ16" s="539"/>
      <c r="AR16" s="540"/>
    </row>
    <row r="17" spans="3:44" ht="21" x14ac:dyDescent="0.35">
      <c r="C17" s="81" t="s">
        <v>100</v>
      </c>
      <c r="D17" s="81" t="s">
        <v>165</v>
      </c>
      <c r="E17" s="82">
        <v>51165</v>
      </c>
      <c r="F17" s="115" t="s">
        <v>35</v>
      </c>
      <c r="G17" s="151">
        <f t="shared" si="0"/>
        <v>89.650169946222576</v>
      </c>
      <c r="H17" s="126" t="s">
        <v>41</v>
      </c>
      <c r="I17" s="220">
        <f>COUNTIFS(J17:BK17,"&gt;0")</f>
        <v>12</v>
      </c>
      <c r="J17" s="166"/>
      <c r="K17" s="161"/>
      <c r="L17" s="161"/>
      <c r="M17" s="161"/>
      <c r="N17" s="161"/>
      <c r="O17" s="161"/>
      <c r="P17" s="167"/>
      <c r="Q17" s="163"/>
      <c r="R17" s="164"/>
      <c r="S17" s="164"/>
      <c r="T17" s="164"/>
      <c r="U17" s="164">
        <v>34</v>
      </c>
      <c r="V17" s="164"/>
      <c r="W17" s="315">
        <v>35</v>
      </c>
      <c r="X17" s="160">
        <v>35</v>
      </c>
      <c r="Y17" s="161">
        <v>38</v>
      </c>
      <c r="Z17" s="161">
        <v>29</v>
      </c>
      <c r="AA17" s="161">
        <v>35</v>
      </c>
      <c r="AB17" s="161">
        <v>32</v>
      </c>
      <c r="AC17" s="161"/>
      <c r="AD17" s="162"/>
      <c r="AE17" s="163">
        <v>32</v>
      </c>
      <c r="AF17" s="164">
        <v>31</v>
      </c>
      <c r="AG17" s="164">
        <v>26</v>
      </c>
      <c r="AH17" s="164">
        <v>36</v>
      </c>
      <c r="AI17" s="164"/>
      <c r="AJ17" s="164"/>
      <c r="AK17" s="165"/>
      <c r="AL17" s="538"/>
      <c r="AM17" s="539"/>
      <c r="AN17" s="539">
        <v>33</v>
      </c>
      <c r="AO17" s="539"/>
      <c r="AP17" s="541"/>
      <c r="AQ17" s="539"/>
      <c r="AR17" s="540"/>
    </row>
    <row r="18" spans="3:44" ht="21" x14ac:dyDescent="0.35">
      <c r="C18" s="72" t="s">
        <v>238</v>
      </c>
      <c r="D18" s="72" t="s">
        <v>77</v>
      </c>
      <c r="E18" s="79">
        <v>60006</v>
      </c>
      <c r="F18" s="119" t="s">
        <v>239</v>
      </c>
      <c r="G18" s="151">
        <f t="shared" si="0"/>
        <v>89.743589743589752</v>
      </c>
      <c r="H18" s="126"/>
      <c r="I18" s="220">
        <f>COUNTIFS(J18:BK18,"&gt;0")</f>
        <v>1</v>
      </c>
      <c r="J18" s="166"/>
      <c r="K18" s="161"/>
      <c r="L18" s="161"/>
      <c r="M18" s="161"/>
      <c r="N18" s="161"/>
      <c r="O18" s="161"/>
      <c r="P18" s="167"/>
      <c r="Q18" s="163"/>
      <c r="R18" s="164"/>
      <c r="S18" s="164"/>
      <c r="T18" s="164"/>
      <c r="U18" s="164"/>
      <c r="V18" s="164"/>
      <c r="W18" s="315"/>
      <c r="X18" s="160"/>
      <c r="Y18" s="161"/>
      <c r="Z18" s="161"/>
      <c r="AA18" s="161"/>
      <c r="AB18" s="161"/>
      <c r="AC18" s="161"/>
      <c r="AD18" s="162"/>
      <c r="AE18" s="163"/>
      <c r="AF18" s="164"/>
      <c r="AG18" s="164"/>
      <c r="AH18" s="164"/>
      <c r="AI18" s="164"/>
      <c r="AJ18" s="164"/>
      <c r="AK18" s="165"/>
      <c r="AL18" s="538"/>
      <c r="AM18" s="539"/>
      <c r="AN18" s="539">
        <v>35</v>
      </c>
      <c r="AO18" s="539"/>
      <c r="AP18" s="539"/>
      <c r="AQ18" s="539"/>
      <c r="AR18" s="540"/>
    </row>
    <row r="19" spans="3:44" ht="21" x14ac:dyDescent="0.35">
      <c r="C19" s="72"/>
      <c r="D19" s="81"/>
      <c r="E19" s="82"/>
      <c r="F19" s="115"/>
      <c r="G19" s="151"/>
      <c r="H19" s="126"/>
      <c r="I19" s="220">
        <f>COUNTIFS(J19:AR19,"&gt;0")</f>
        <v>0</v>
      </c>
      <c r="J19" s="166"/>
      <c r="K19" s="161"/>
      <c r="L19" s="161"/>
      <c r="M19" s="161"/>
      <c r="N19" s="161"/>
      <c r="O19" s="161"/>
      <c r="P19" s="167"/>
      <c r="Q19" s="163"/>
      <c r="R19" s="164"/>
      <c r="S19" s="164"/>
      <c r="T19" s="164"/>
      <c r="U19" s="164"/>
      <c r="V19" s="164"/>
      <c r="W19" s="315"/>
      <c r="X19" s="160"/>
      <c r="Y19" s="161"/>
      <c r="Z19" s="161"/>
      <c r="AA19" s="161"/>
      <c r="AB19" s="161"/>
      <c r="AC19" s="161"/>
      <c r="AD19" s="162"/>
      <c r="AE19" s="163"/>
      <c r="AF19" s="164"/>
      <c r="AG19" s="164"/>
      <c r="AH19" s="164"/>
      <c r="AI19" s="164"/>
      <c r="AJ19" s="164"/>
      <c r="AK19" s="165"/>
      <c r="AL19" s="538"/>
      <c r="AM19" s="539"/>
      <c r="AN19" s="539"/>
      <c r="AO19" s="539"/>
      <c r="AP19" s="539"/>
      <c r="AQ19" s="539"/>
      <c r="AR19" s="540"/>
    </row>
    <row r="20" spans="3:44" ht="21" x14ac:dyDescent="0.35">
      <c r="C20" s="72"/>
      <c r="D20" s="72"/>
      <c r="E20" s="79"/>
      <c r="F20" s="119"/>
      <c r="G20" s="151"/>
      <c r="H20" s="125"/>
      <c r="I20" s="220">
        <f>COUNTIFS(J20:AR20,"&gt;0")</f>
        <v>0</v>
      </c>
      <c r="J20" s="166"/>
      <c r="K20" s="161"/>
      <c r="L20" s="161"/>
      <c r="M20" s="161"/>
      <c r="N20" s="161"/>
      <c r="O20" s="161"/>
      <c r="P20" s="167"/>
      <c r="Q20" s="163"/>
      <c r="R20" s="164"/>
      <c r="S20" s="164"/>
      <c r="T20" s="164"/>
      <c r="U20" s="164"/>
      <c r="V20" s="164"/>
      <c r="W20" s="315"/>
      <c r="X20" s="160"/>
      <c r="Y20" s="161"/>
      <c r="Z20" s="161"/>
      <c r="AA20" s="161"/>
      <c r="AB20" s="161"/>
      <c r="AC20" s="161"/>
      <c r="AD20" s="162"/>
      <c r="AE20" s="163"/>
      <c r="AF20" s="164"/>
      <c r="AG20" s="164"/>
      <c r="AH20" s="164"/>
      <c r="AI20" s="164"/>
      <c r="AJ20" s="164"/>
      <c r="AK20" s="165"/>
      <c r="AL20" s="538"/>
      <c r="AM20" s="539"/>
      <c r="AN20" s="539"/>
      <c r="AO20" s="539"/>
      <c r="AP20" s="539"/>
      <c r="AQ20" s="539"/>
      <c r="AR20" s="540"/>
    </row>
    <row r="21" spans="3:44" ht="21.75" thickBot="1" x14ac:dyDescent="0.4">
      <c r="C21" s="376"/>
      <c r="D21" s="376"/>
      <c r="E21" s="377"/>
      <c r="F21" s="378"/>
      <c r="G21" s="379"/>
      <c r="H21" s="380"/>
      <c r="I21" s="381"/>
      <c r="J21" s="384"/>
      <c r="K21" s="385"/>
      <c r="L21" s="385"/>
      <c r="M21" s="385"/>
      <c r="N21" s="385"/>
      <c r="O21" s="385"/>
      <c r="P21" s="386"/>
      <c r="Q21" s="382"/>
      <c r="R21" s="383"/>
      <c r="S21" s="383"/>
      <c r="T21" s="383"/>
      <c r="U21" s="383"/>
      <c r="V21" s="383"/>
      <c r="W21" s="387"/>
      <c r="X21" s="388"/>
      <c r="Y21" s="385"/>
      <c r="Z21" s="385"/>
      <c r="AA21" s="385"/>
      <c r="AB21" s="385"/>
      <c r="AC21" s="385"/>
      <c r="AD21" s="389"/>
      <c r="AE21" s="455"/>
      <c r="AF21" s="456"/>
      <c r="AG21" s="456"/>
      <c r="AH21" s="456"/>
      <c r="AI21" s="456"/>
      <c r="AJ21" s="456"/>
      <c r="AK21" s="457"/>
      <c r="AL21" s="542"/>
      <c r="AM21" s="543"/>
      <c r="AN21" s="543"/>
      <c r="AO21" s="543"/>
      <c r="AP21" s="543"/>
      <c r="AQ21" s="543"/>
      <c r="AR21" s="544"/>
    </row>
    <row r="22" spans="3:44" ht="21.75" thickBot="1" x14ac:dyDescent="0.4">
      <c r="C22" s="401"/>
      <c r="D22" s="402"/>
      <c r="E22" s="403"/>
      <c r="F22" s="402"/>
      <c r="G22" s="404"/>
      <c r="H22" s="405"/>
      <c r="I22" s="406"/>
      <c r="J22" s="407"/>
      <c r="K22" s="407"/>
      <c r="L22" s="407"/>
      <c r="M22" s="407"/>
      <c r="N22" s="407"/>
      <c r="O22" s="407"/>
      <c r="P22" s="407"/>
      <c r="Q22" s="407"/>
      <c r="R22" s="407"/>
      <c r="S22" s="407"/>
      <c r="T22" s="407"/>
      <c r="U22" s="407"/>
      <c r="V22" s="407"/>
      <c r="W22" s="407"/>
      <c r="X22" s="407"/>
      <c r="Y22" s="407"/>
      <c r="Z22" s="407"/>
      <c r="AA22" s="407"/>
      <c r="AB22" s="407"/>
      <c r="AC22" s="407"/>
      <c r="AD22" s="407"/>
      <c r="AE22" s="407"/>
      <c r="AF22" s="407"/>
      <c r="AG22" s="407"/>
      <c r="AH22" s="407"/>
      <c r="AI22" s="407"/>
      <c r="AJ22" s="407"/>
      <c r="AK22" s="408"/>
      <c r="AL22" s="407"/>
      <c r="AM22" s="407"/>
      <c r="AN22" s="407"/>
      <c r="AO22" s="407"/>
      <c r="AP22" s="407"/>
      <c r="AQ22" s="407"/>
      <c r="AR22" s="408"/>
    </row>
    <row r="23" spans="3:44" ht="21.75" thickBot="1" x14ac:dyDescent="0.4">
      <c r="C23" s="497"/>
      <c r="D23" s="498"/>
      <c r="E23" s="499"/>
      <c r="F23" s="498"/>
      <c r="G23" s="500"/>
      <c r="H23" s="501"/>
      <c r="I23" s="502"/>
      <c r="J23" s="503"/>
      <c r="K23" s="503"/>
      <c r="L23" s="503"/>
      <c r="M23" s="503"/>
      <c r="N23" s="503"/>
      <c r="O23" s="503"/>
      <c r="P23" s="503"/>
      <c r="Q23" s="503"/>
      <c r="R23" s="503"/>
      <c r="S23" s="503"/>
      <c r="T23" s="503"/>
      <c r="U23" s="503"/>
      <c r="V23" s="503"/>
      <c r="W23" s="503"/>
      <c r="X23" s="503"/>
      <c r="Y23" s="503"/>
      <c r="Z23" s="503"/>
      <c r="AA23" s="503"/>
      <c r="AB23" s="503"/>
      <c r="AC23" s="503"/>
      <c r="AD23" s="503"/>
      <c r="AE23" s="504"/>
      <c r="AF23" s="504"/>
      <c r="AG23" s="504"/>
      <c r="AH23" s="504"/>
      <c r="AI23" s="504"/>
      <c r="AJ23" s="504"/>
      <c r="AK23" s="505"/>
      <c r="AL23" s="504"/>
      <c r="AM23" s="504"/>
      <c r="AN23" s="504"/>
      <c r="AO23" s="504"/>
      <c r="AP23" s="504"/>
      <c r="AQ23" s="504"/>
      <c r="AR23" s="505"/>
    </row>
    <row r="24" spans="3:44" ht="21" x14ac:dyDescent="0.35">
      <c r="C24" s="200" t="s">
        <v>188</v>
      </c>
      <c r="D24" s="200" t="s">
        <v>79</v>
      </c>
      <c r="E24" s="390">
        <v>51089</v>
      </c>
      <c r="F24" s="391" t="s">
        <v>33</v>
      </c>
      <c r="G24" s="392">
        <f>SUM(J24/J$6+K24/K$6+L24/L$6+M24/M$6+N24/N$6+O24/O$6+P24/P$6+Q24/Q$6+R24/R$6+S24/S$6+T24/T$6+U24/U$6+V24/V$6+W24/W$6+X24/X$6+Y24/Y$6+Z24/Z$6+AA24/AA$6+AB24/AB$6+AC24/AC$6+AD24/AD$6+AE24/AE$6+AF24/AF$6+AG24/AG$6+AH24/AH$6+AI24/AI$6+AJ24/AJ$6+AK24/AK$6+AL24/AL$6+AM24/AM$6+AN24/AN$6+AO24/AO$6+AP24/AP$6+AQ24/AQ$6+AR24/AR$6)/I24*100</f>
        <v>86.677676622498367</v>
      </c>
      <c r="H24" s="225" t="s">
        <v>42</v>
      </c>
      <c r="I24" s="220">
        <f>COUNTIFS(J24:BK24,"&gt;0")</f>
        <v>12</v>
      </c>
      <c r="J24" s="395"/>
      <c r="K24" s="396"/>
      <c r="L24" s="396"/>
      <c r="M24" s="396"/>
      <c r="N24" s="396"/>
      <c r="O24" s="396"/>
      <c r="P24" s="397"/>
      <c r="Q24" s="393"/>
      <c r="R24" s="394"/>
      <c r="S24" s="394"/>
      <c r="T24" s="394"/>
      <c r="U24" s="394">
        <v>31</v>
      </c>
      <c r="V24" s="394"/>
      <c r="W24" s="398">
        <v>34</v>
      </c>
      <c r="X24" s="399">
        <v>32</v>
      </c>
      <c r="Y24" s="396"/>
      <c r="Z24" s="396"/>
      <c r="AA24" s="396"/>
      <c r="AB24" s="396">
        <v>37</v>
      </c>
      <c r="AC24" s="396"/>
      <c r="AD24" s="400"/>
      <c r="AE24" s="156">
        <v>26</v>
      </c>
      <c r="AF24" s="157">
        <v>28</v>
      </c>
      <c r="AG24" s="157">
        <v>25</v>
      </c>
      <c r="AH24" s="157">
        <v>36</v>
      </c>
      <c r="AI24" s="157">
        <v>29</v>
      </c>
      <c r="AJ24" s="157">
        <v>35</v>
      </c>
      <c r="AK24" s="158"/>
      <c r="AL24" s="535">
        <v>31</v>
      </c>
      <c r="AM24" s="536">
        <v>31</v>
      </c>
      <c r="AN24" s="536"/>
      <c r="AO24" s="536"/>
      <c r="AP24" s="536"/>
      <c r="AQ24" s="536"/>
      <c r="AR24" s="537"/>
    </row>
    <row r="25" spans="3:44" ht="21" x14ac:dyDescent="0.35">
      <c r="C25" s="81" t="s">
        <v>93</v>
      </c>
      <c r="D25" s="81" t="s">
        <v>79</v>
      </c>
      <c r="E25" s="82">
        <v>50448</v>
      </c>
      <c r="F25" s="115" t="s">
        <v>59</v>
      </c>
      <c r="G25" s="392">
        <v>74.32148535089712</v>
      </c>
      <c r="H25" s="225" t="s">
        <v>42</v>
      </c>
      <c r="I25" s="220">
        <v>4</v>
      </c>
      <c r="J25" s="166"/>
      <c r="K25" s="161"/>
      <c r="L25" s="161"/>
      <c r="M25" s="161"/>
      <c r="N25" s="161"/>
      <c r="O25" s="161"/>
      <c r="P25" s="167"/>
      <c r="Q25" s="163"/>
      <c r="R25" s="164"/>
      <c r="S25" s="164"/>
      <c r="T25" s="164">
        <v>29</v>
      </c>
      <c r="U25" s="164"/>
      <c r="V25" s="164"/>
      <c r="W25" s="315"/>
      <c r="X25" s="160"/>
      <c r="Y25" s="161"/>
      <c r="Z25" s="161"/>
      <c r="AA25" s="161"/>
      <c r="AB25" s="161"/>
      <c r="AC25" s="161">
        <v>21</v>
      </c>
      <c r="AD25" s="162"/>
      <c r="AE25" s="163">
        <v>29</v>
      </c>
      <c r="AF25" s="164"/>
      <c r="AG25" s="164"/>
      <c r="AH25" s="164"/>
      <c r="AI25" s="164"/>
      <c r="AJ25" s="164"/>
      <c r="AK25" s="165"/>
      <c r="AL25" s="538"/>
      <c r="AM25" s="539"/>
      <c r="AN25" s="539"/>
      <c r="AO25" s="539"/>
      <c r="AP25" s="539"/>
      <c r="AQ25" s="539"/>
      <c r="AR25" s="540"/>
    </row>
    <row r="26" spans="3:44" ht="21" x14ac:dyDescent="0.35">
      <c r="C26" s="81" t="s">
        <v>94</v>
      </c>
      <c r="D26" s="81" t="s">
        <v>80</v>
      </c>
      <c r="E26" s="82">
        <v>50830</v>
      </c>
      <c r="F26" s="115" t="s">
        <v>34</v>
      </c>
      <c r="G26" s="392">
        <f>SUM(J26/J$6+K26/K$6+L26/L$6+M26/M$6+N26/N$6+O26/O$6+P26/P$6+Q26/Q$6+R26/R$6+S26/S$6+T26/T$6+U26/U$6+V26/V$6+W26/W$6+X26/X$6+Y26/Y$6+Z26/Z$6+AA26/AA$6+AB26/AB$6+AC26/AC$6+AD26/AD$6+AE26/AE$6+AF26/AF$6+AG26/AG$6+AH26/AH$6+AI26/AI$6+AJ26/AJ$6+AK26/AK$6+AL26/AL$6+AM26/AM$6+AN26/AN$6+AO26/AO$6+AP26/AP$6+AQ26/AQ$6+AR26/AR$6)/I26*100</f>
        <v>78.427819913888015</v>
      </c>
      <c r="H26" s="126" t="s">
        <v>42</v>
      </c>
      <c r="I26" s="220">
        <f>COUNTIFS(J26:BK26,"&gt;0")</f>
        <v>11</v>
      </c>
      <c r="J26" s="166">
        <v>29</v>
      </c>
      <c r="K26" s="161"/>
      <c r="L26" s="161">
        <v>34</v>
      </c>
      <c r="M26" s="161"/>
      <c r="N26" s="161"/>
      <c r="O26" s="161">
        <v>33</v>
      </c>
      <c r="P26" s="167"/>
      <c r="Q26" s="163">
        <v>27</v>
      </c>
      <c r="R26" s="164">
        <v>31</v>
      </c>
      <c r="S26" s="164">
        <v>30</v>
      </c>
      <c r="T26" s="164">
        <v>27</v>
      </c>
      <c r="U26" s="164"/>
      <c r="V26" s="164"/>
      <c r="W26" s="315"/>
      <c r="X26" s="160">
        <v>27</v>
      </c>
      <c r="Y26" s="161">
        <v>36</v>
      </c>
      <c r="Z26" s="161"/>
      <c r="AA26" s="161">
        <v>28</v>
      </c>
      <c r="AB26" s="161"/>
      <c r="AC26" s="161"/>
      <c r="AD26" s="162"/>
      <c r="AE26" s="163">
        <v>23</v>
      </c>
      <c r="AF26" s="164"/>
      <c r="AG26" s="164"/>
      <c r="AH26" s="164"/>
      <c r="AI26" s="164"/>
      <c r="AJ26" s="164"/>
      <c r="AK26" s="165"/>
      <c r="AL26" s="538"/>
      <c r="AM26" s="539"/>
      <c r="AN26" s="539"/>
      <c r="AO26" s="539"/>
      <c r="AP26" s="539"/>
      <c r="AQ26" s="539"/>
      <c r="AR26" s="540"/>
    </row>
    <row r="27" spans="3:44" ht="21" x14ac:dyDescent="0.35">
      <c r="C27" s="81" t="s">
        <v>115</v>
      </c>
      <c r="D27" s="81" t="s">
        <v>151</v>
      </c>
      <c r="E27" s="82">
        <v>50988</v>
      </c>
      <c r="F27" s="115" t="s">
        <v>34</v>
      </c>
      <c r="G27" s="392">
        <f>SUM(J27/J$6+K27/K$6+L27/L$6+M27/M$6+N27/N$6+O27/O$6+P27/P$6+Q27/Q$6+R27/R$6+S27/S$6+T27/T$6+U27/U$6+V27/V$6+W27/W$6+X27/X$6+Y27/Y$6+Z27/Z$6+AA27/AA$6+AB27/AB$6+AC27/AC$6+AD27/AD$6+AE27/AE$6+AF27/AF$6+AG27/AG$6+AH27/AH$6+AI27/AI$6+AJ27/AJ$6+AK27/AK$6+AL27/AL$6+AM27/AM$6+AN27/AN$6+AO27/AO$6+AP27/AP$6+AQ27/AQ$6+AR27/AR$6)/I27*100</f>
        <v>78.506787330316754</v>
      </c>
      <c r="H27" s="126" t="s">
        <v>42</v>
      </c>
      <c r="I27" s="220">
        <f>COUNTIFS(J27:AR27,"&gt;0")</f>
        <v>2</v>
      </c>
      <c r="J27" s="166"/>
      <c r="K27" s="161"/>
      <c r="L27" s="161"/>
      <c r="M27" s="161"/>
      <c r="N27" s="161"/>
      <c r="O27" s="161"/>
      <c r="P27" s="167"/>
      <c r="Q27" s="163"/>
      <c r="R27" s="164"/>
      <c r="S27" s="164"/>
      <c r="T27" s="164"/>
      <c r="U27" s="164"/>
      <c r="V27" s="164"/>
      <c r="W27" s="315"/>
      <c r="X27" s="160"/>
      <c r="Y27" s="161">
        <v>36</v>
      </c>
      <c r="Z27" s="161"/>
      <c r="AA27" s="161"/>
      <c r="AB27" s="161"/>
      <c r="AC27" s="161">
        <v>22</v>
      </c>
      <c r="AD27" s="162"/>
      <c r="AE27" s="163"/>
      <c r="AF27" s="164"/>
      <c r="AG27" s="164"/>
      <c r="AH27" s="164"/>
      <c r="AI27" s="164"/>
      <c r="AJ27" s="164"/>
      <c r="AK27" s="165"/>
      <c r="AL27" s="538"/>
      <c r="AM27" s="539"/>
      <c r="AN27" s="539"/>
      <c r="AO27" s="539"/>
      <c r="AP27" s="539"/>
      <c r="AQ27" s="539"/>
      <c r="AR27" s="540"/>
    </row>
    <row r="28" spans="3:44" ht="21" x14ac:dyDescent="0.35">
      <c r="C28" s="81" t="s">
        <v>95</v>
      </c>
      <c r="D28" s="81" t="s">
        <v>81</v>
      </c>
      <c r="E28" s="82">
        <v>50110</v>
      </c>
      <c r="F28" s="115" t="s">
        <v>34</v>
      </c>
      <c r="G28" s="392">
        <f>SUM(J28/J$6+K28/K$6+L28/L$6+M28/M$6+N28/N$6+O28/O$6+P28/P$6+Q28/Q$6+R28/R$6+S28/S$6+T28/T$6+U28/U$6+V28/V$6+W28/W$6+X28/X$6+Y28/Y$6+Z28/Z$6+AA28/AA$6+AB28/AB$6+AC28/AC$6+AD28/AD$6+AE28/AE$6+AF28/AF$6+AG28/AG$6+AH28/AH$6+AI28/AI$6+AJ28/AJ$6+AK28/AK$6+AL28/AL$6+AM28/AM$6+AN28/AN$6+AO28/AO$6+AP28/AP$6+AQ28/AQ$6+AR28/AR$6)/I28*100</f>
        <v>75.495412403307142</v>
      </c>
      <c r="H28" s="126" t="s">
        <v>42</v>
      </c>
      <c r="I28" s="220">
        <f>COUNTIFS(J28:BK28,"&gt;0")</f>
        <v>12</v>
      </c>
      <c r="J28" s="166"/>
      <c r="K28" s="161"/>
      <c r="L28" s="161"/>
      <c r="M28" s="161"/>
      <c r="N28" s="161"/>
      <c r="O28" s="161"/>
      <c r="P28" s="167"/>
      <c r="Q28" s="163"/>
      <c r="R28" s="164"/>
      <c r="S28" s="164"/>
      <c r="T28" s="164"/>
      <c r="U28" s="164"/>
      <c r="V28" s="164"/>
      <c r="W28" s="315"/>
      <c r="X28" s="160">
        <v>28</v>
      </c>
      <c r="Y28" s="161">
        <v>33</v>
      </c>
      <c r="Z28" s="161">
        <v>27</v>
      </c>
      <c r="AA28" s="161">
        <v>34</v>
      </c>
      <c r="AB28" s="161">
        <v>27</v>
      </c>
      <c r="AC28" s="161"/>
      <c r="AD28" s="162"/>
      <c r="AE28" s="163">
        <v>26</v>
      </c>
      <c r="AF28" s="164">
        <v>27</v>
      </c>
      <c r="AG28" s="164">
        <v>18</v>
      </c>
      <c r="AH28" s="164"/>
      <c r="AI28" s="164"/>
      <c r="AJ28" s="164">
        <v>25</v>
      </c>
      <c r="AK28" s="165"/>
      <c r="AL28" s="538">
        <v>30</v>
      </c>
      <c r="AM28" s="539">
        <v>28</v>
      </c>
      <c r="AN28" s="539">
        <v>27</v>
      </c>
      <c r="AO28" s="539"/>
      <c r="AP28" s="539"/>
      <c r="AQ28" s="539"/>
      <c r="AR28" s="540"/>
    </row>
    <row r="29" spans="3:44" ht="21" x14ac:dyDescent="0.35">
      <c r="C29" s="81" t="s">
        <v>96</v>
      </c>
      <c r="D29" s="81" t="s">
        <v>74</v>
      </c>
      <c r="E29" s="82">
        <v>50860</v>
      </c>
      <c r="F29" s="115" t="s">
        <v>36</v>
      </c>
      <c r="G29" s="392">
        <f>SUM(J29/J$6+K29/K$6+L29/L$6+M29/M$6+N29/N$6+O29/O$6+P29/P$6+Q29/Q$6+R29/R$6+S29/S$6+T29/T$6+U29/U$6+V29/V$6+W29/W$6+X29/X$6+Y29/Y$6+Z29/Z$6+AA29/AA$6+AB29/AB$6+AC29/AC$6+AD29/AD$6+AE29/AE$6+AF29/AF$6+AG29/AG$6+AH29/AH$6+AI29/AI$6+AJ29/AJ$6+AK29/AK$6+AL29/AL$6+AM29/AM$6+AN29/AN$6+AO29/AO$6+AP29/AP$6+AQ29/AQ$6+AR29/AR$6)/I29*100</f>
        <v>84.384384384384376</v>
      </c>
      <c r="H29" s="126" t="s">
        <v>42</v>
      </c>
      <c r="I29" s="220">
        <f>COUNTIFS(J29:BK29,"&gt;0")</f>
        <v>3</v>
      </c>
      <c r="J29" s="166"/>
      <c r="K29" s="161"/>
      <c r="L29" s="161"/>
      <c r="M29" s="161"/>
      <c r="N29" s="161"/>
      <c r="O29" s="161"/>
      <c r="P29" s="167"/>
      <c r="Q29" s="163"/>
      <c r="R29" s="164"/>
      <c r="S29" s="164"/>
      <c r="T29" s="164">
        <v>32</v>
      </c>
      <c r="U29" s="164">
        <v>31</v>
      </c>
      <c r="V29" s="164"/>
      <c r="W29" s="315"/>
      <c r="X29" s="160"/>
      <c r="Y29" s="161">
        <v>34</v>
      </c>
      <c r="Z29" s="161"/>
      <c r="AA29" s="161"/>
      <c r="AB29" s="161"/>
      <c r="AC29" s="161"/>
      <c r="AD29" s="162"/>
      <c r="AE29" s="163"/>
      <c r="AF29" s="164"/>
      <c r="AG29" s="164"/>
      <c r="AH29" s="164"/>
      <c r="AI29" s="164"/>
      <c r="AJ29" s="164"/>
      <c r="AK29" s="165"/>
      <c r="AL29" s="538"/>
      <c r="AM29" s="539"/>
      <c r="AN29" s="539"/>
      <c r="AO29" s="539"/>
      <c r="AP29" s="539"/>
      <c r="AQ29" s="539"/>
      <c r="AR29" s="540"/>
    </row>
    <row r="30" spans="3:44" ht="21" x14ac:dyDescent="0.35">
      <c r="C30" s="81" t="s">
        <v>108</v>
      </c>
      <c r="D30" s="81" t="s">
        <v>71</v>
      </c>
      <c r="E30" s="82">
        <v>51054</v>
      </c>
      <c r="F30" s="115" t="s">
        <v>35</v>
      </c>
      <c r="G30" s="392">
        <v>74.119783777291516</v>
      </c>
      <c r="H30" s="126" t="s">
        <v>42</v>
      </c>
      <c r="I30" s="220">
        <v>12</v>
      </c>
      <c r="J30" s="166"/>
      <c r="K30" s="161"/>
      <c r="L30" s="161"/>
      <c r="M30" s="161"/>
      <c r="N30" s="161"/>
      <c r="O30" s="161"/>
      <c r="P30" s="167"/>
      <c r="Q30" s="163"/>
      <c r="R30" s="164"/>
      <c r="S30" s="164"/>
      <c r="T30" s="164"/>
      <c r="U30" s="164"/>
      <c r="V30" s="164"/>
      <c r="W30" s="315">
        <v>26</v>
      </c>
      <c r="X30" s="160">
        <v>28</v>
      </c>
      <c r="Y30" s="161">
        <v>33</v>
      </c>
      <c r="Z30" s="161">
        <v>28</v>
      </c>
      <c r="AA30" s="161">
        <v>31</v>
      </c>
      <c r="AB30" s="161">
        <v>24</v>
      </c>
      <c r="AC30" s="161">
        <v>24</v>
      </c>
      <c r="AD30" s="162"/>
      <c r="AE30" s="163">
        <v>26</v>
      </c>
      <c r="AF30" s="164">
        <v>23</v>
      </c>
      <c r="AG30" s="164">
        <v>19</v>
      </c>
      <c r="AH30" s="164">
        <v>32</v>
      </c>
      <c r="AI30" s="164"/>
      <c r="AJ30" s="164">
        <v>30</v>
      </c>
      <c r="AK30" s="165"/>
      <c r="AL30" s="538"/>
      <c r="AM30" s="539">
        <v>25</v>
      </c>
      <c r="AN30" s="539">
        <v>28</v>
      </c>
      <c r="AO30" s="539"/>
      <c r="AP30" s="539"/>
      <c r="AQ30" s="539"/>
      <c r="AR30" s="540"/>
    </row>
    <row r="31" spans="3:44" ht="21" x14ac:dyDescent="0.35">
      <c r="C31" s="81" t="s">
        <v>97</v>
      </c>
      <c r="D31" s="81" t="s">
        <v>82</v>
      </c>
      <c r="E31" s="82">
        <v>50063</v>
      </c>
      <c r="F31" s="115" t="s">
        <v>33</v>
      </c>
      <c r="G31" s="392">
        <f t="shared" ref="G31:G46" si="2">SUM(J31/J$6+K31/K$6+L31/L$6+M31/M$6+N31/N$6+O31/O$6+P31/P$6+Q31/Q$6+R31/R$6+S31/S$6+T31/T$6+U31/U$6+V31/V$6+W31/W$6+X31/X$6+Y31/Y$6+Z31/Z$6+AA31/AA$6+AB31/AB$6+AC31/AC$6+AD31/AD$6+AE31/AE$6+AF31/AF$6+AG31/AG$6+AH31/AH$6+AI31/AI$6+AJ31/AJ$6+AK31/AK$6+AL31/AL$6+AM31/AM$6+AN31/AN$6+AO31/AO$6+AP31/AP$6+AQ31/AQ$6+AR31/AR$6)/I31*100</f>
        <v>72.675293435617533</v>
      </c>
      <c r="H31" s="126" t="s">
        <v>42</v>
      </c>
      <c r="I31" s="220">
        <f t="shared" ref="I31:I46" si="3">COUNTIFS(J31:BK31,"&gt;0")</f>
        <v>12</v>
      </c>
      <c r="J31" s="166"/>
      <c r="K31" s="161"/>
      <c r="L31" s="161"/>
      <c r="M31" s="161"/>
      <c r="N31" s="161"/>
      <c r="O31" s="161"/>
      <c r="P31" s="167"/>
      <c r="Q31" s="163"/>
      <c r="R31" s="164"/>
      <c r="S31" s="164"/>
      <c r="T31" s="164"/>
      <c r="U31" s="164"/>
      <c r="V31" s="164"/>
      <c r="W31" s="315">
        <v>22</v>
      </c>
      <c r="X31" s="160">
        <v>33</v>
      </c>
      <c r="Y31" s="161"/>
      <c r="Z31" s="161">
        <v>27</v>
      </c>
      <c r="AA31" s="161">
        <v>26</v>
      </c>
      <c r="AB31" s="161"/>
      <c r="AC31" s="161">
        <v>20</v>
      </c>
      <c r="AD31" s="162"/>
      <c r="AE31" s="163">
        <v>29</v>
      </c>
      <c r="AF31" s="164">
        <v>25</v>
      </c>
      <c r="AG31" s="164"/>
      <c r="AH31" s="164">
        <v>31</v>
      </c>
      <c r="AI31" s="164">
        <v>23</v>
      </c>
      <c r="AJ31" s="164">
        <v>25</v>
      </c>
      <c r="AK31" s="165"/>
      <c r="AL31" s="538"/>
      <c r="AM31" s="539">
        <v>25</v>
      </c>
      <c r="AN31" s="539">
        <v>33</v>
      </c>
      <c r="AO31" s="539"/>
      <c r="AP31" s="539"/>
      <c r="AQ31" s="539"/>
      <c r="AR31" s="540"/>
    </row>
    <row r="32" spans="3:44" ht="21" x14ac:dyDescent="0.35">
      <c r="C32" s="104" t="s">
        <v>98</v>
      </c>
      <c r="D32" s="104" t="s">
        <v>83</v>
      </c>
      <c r="E32" s="168">
        <v>50863</v>
      </c>
      <c r="F32" s="127" t="s">
        <v>34</v>
      </c>
      <c r="G32" s="392">
        <f t="shared" si="2"/>
        <v>81.353336314074852</v>
      </c>
      <c r="H32" s="126" t="s">
        <v>42</v>
      </c>
      <c r="I32" s="220">
        <f t="shared" si="3"/>
        <v>12</v>
      </c>
      <c r="J32" s="166"/>
      <c r="K32" s="161"/>
      <c r="L32" s="161"/>
      <c r="M32" s="161"/>
      <c r="N32" s="161"/>
      <c r="O32" s="161"/>
      <c r="P32" s="167"/>
      <c r="Q32" s="163"/>
      <c r="R32" s="164"/>
      <c r="S32" s="164"/>
      <c r="T32" s="164"/>
      <c r="U32" s="164"/>
      <c r="V32" s="164">
        <v>31</v>
      </c>
      <c r="W32" s="315"/>
      <c r="X32" s="160">
        <v>30</v>
      </c>
      <c r="Y32" s="161"/>
      <c r="Z32" s="161"/>
      <c r="AA32" s="161">
        <v>33</v>
      </c>
      <c r="AB32" s="161">
        <v>30</v>
      </c>
      <c r="AC32" s="161"/>
      <c r="AD32" s="162"/>
      <c r="AE32" s="163">
        <v>28</v>
      </c>
      <c r="AF32" s="164">
        <v>28</v>
      </c>
      <c r="AG32" s="164">
        <v>24</v>
      </c>
      <c r="AH32" s="164">
        <v>38</v>
      </c>
      <c r="AI32" s="164">
        <v>26</v>
      </c>
      <c r="AJ32" s="164">
        <v>29</v>
      </c>
      <c r="AK32" s="165"/>
      <c r="AL32" s="538">
        <v>32</v>
      </c>
      <c r="AM32" s="539">
        <v>23</v>
      </c>
      <c r="AN32" s="539"/>
      <c r="AO32" s="539"/>
      <c r="AP32" s="539"/>
      <c r="AQ32" s="539"/>
      <c r="AR32" s="540"/>
    </row>
    <row r="33" spans="3:44" ht="21" x14ac:dyDescent="0.35">
      <c r="C33" s="72" t="s">
        <v>99</v>
      </c>
      <c r="D33" s="72" t="s">
        <v>84</v>
      </c>
      <c r="E33" s="79">
        <v>50094</v>
      </c>
      <c r="F33" s="119" t="s">
        <v>34</v>
      </c>
      <c r="G33" s="392">
        <f t="shared" si="2"/>
        <v>75</v>
      </c>
      <c r="H33" s="126" t="s">
        <v>42</v>
      </c>
      <c r="I33" s="220">
        <f t="shared" si="3"/>
        <v>1</v>
      </c>
      <c r="J33" s="166"/>
      <c r="K33" s="161">
        <v>27</v>
      </c>
      <c r="L33" s="161"/>
      <c r="M33" s="161"/>
      <c r="N33" s="161"/>
      <c r="O33" s="161"/>
      <c r="P33" s="167"/>
      <c r="Q33" s="163"/>
      <c r="R33" s="164"/>
      <c r="S33" s="164"/>
      <c r="T33" s="164"/>
      <c r="U33" s="164"/>
      <c r="V33" s="164"/>
      <c r="W33" s="315"/>
      <c r="X33" s="160"/>
      <c r="Y33" s="161"/>
      <c r="Z33" s="161"/>
      <c r="AA33" s="161"/>
      <c r="AB33" s="161"/>
      <c r="AC33" s="161"/>
      <c r="AD33" s="162"/>
      <c r="AE33" s="163"/>
      <c r="AF33" s="164"/>
      <c r="AG33" s="164"/>
      <c r="AH33" s="164"/>
      <c r="AI33" s="164"/>
      <c r="AJ33" s="164"/>
      <c r="AK33" s="165"/>
      <c r="AL33" s="538"/>
      <c r="AM33" s="539"/>
      <c r="AN33" s="539"/>
      <c r="AO33" s="539"/>
      <c r="AP33" s="539"/>
      <c r="AQ33" s="539"/>
      <c r="AR33" s="540"/>
    </row>
    <row r="34" spans="3:44" ht="21" x14ac:dyDescent="0.35">
      <c r="C34" s="72" t="s">
        <v>69</v>
      </c>
      <c r="D34" s="72" t="s">
        <v>68</v>
      </c>
      <c r="E34" s="73">
        <v>50641</v>
      </c>
      <c r="F34" s="119" t="s">
        <v>35</v>
      </c>
      <c r="G34" s="392">
        <f t="shared" si="2"/>
        <v>83.393257510904562</v>
      </c>
      <c r="H34" s="126" t="s">
        <v>42</v>
      </c>
      <c r="I34" s="220">
        <f t="shared" si="3"/>
        <v>5</v>
      </c>
      <c r="J34" s="166"/>
      <c r="K34" s="161"/>
      <c r="L34" s="161"/>
      <c r="M34" s="161"/>
      <c r="N34" s="161"/>
      <c r="O34" s="161"/>
      <c r="P34" s="167"/>
      <c r="Q34" s="163"/>
      <c r="R34" s="164"/>
      <c r="S34" s="164"/>
      <c r="T34" s="164"/>
      <c r="U34" s="164"/>
      <c r="V34" s="164"/>
      <c r="W34" s="315"/>
      <c r="X34" s="160">
        <v>35</v>
      </c>
      <c r="Y34" s="161">
        <v>33</v>
      </c>
      <c r="Z34" s="161">
        <v>33</v>
      </c>
      <c r="AA34" s="161"/>
      <c r="AB34" s="161">
        <v>31</v>
      </c>
      <c r="AC34" s="161">
        <v>20</v>
      </c>
      <c r="AD34" s="162"/>
      <c r="AE34" s="163"/>
      <c r="AF34" s="164"/>
      <c r="AG34" s="164"/>
      <c r="AH34" s="164"/>
      <c r="AI34" s="164"/>
      <c r="AJ34" s="164"/>
      <c r="AK34" s="165"/>
      <c r="AL34" s="538"/>
      <c r="AM34" s="539"/>
      <c r="AN34" s="539"/>
      <c r="AO34" s="539"/>
      <c r="AP34" s="539"/>
      <c r="AQ34" s="539"/>
      <c r="AR34" s="540"/>
    </row>
    <row r="35" spans="3:44" ht="21" x14ac:dyDescent="0.35">
      <c r="C35" s="81" t="s">
        <v>184</v>
      </c>
      <c r="D35" s="81" t="s">
        <v>185</v>
      </c>
      <c r="E35" s="82">
        <v>51178</v>
      </c>
      <c r="F35" s="119" t="s">
        <v>35</v>
      </c>
      <c r="G35" s="392">
        <f t="shared" si="2"/>
        <v>79.451000774530186</v>
      </c>
      <c r="H35" s="126" t="s">
        <v>42</v>
      </c>
      <c r="I35" s="220">
        <f t="shared" si="3"/>
        <v>4</v>
      </c>
      <c r="J35" s="166"/>
      <c r="K35" s="161"/>
      <c r="L35" s="161">
        <v>35</v>
      </c>
      <c r="M35" s="161"/>
      <c r="N35" s="161"/>
      <c r="O35" s="161"/>
      <c r="P35" s="167"/>
      <c r="Q35" s="163">
        <v>27</v>
      </c>
      <c r="R35" s="164">
        <v>26</v>
      </c>
      <c r="S35" s="164"/>
      <c r="T35" s="164">
        <v>29</v>
      </c>
      <c r="U35" s="164"/>
      <c r="V35" s="164"/>
      <c r="W35" s="315"/>
      <c r="X35" s="160"/>
      <c r="Y35" s="161"/>
      <c r="Z35" s="161"/>
      <c r="AA35" s="161"/>
      <c r="AB35" s="161"/>
      <c r="AC35" s="161"/>
      <c r="AD35" s="162"/>
      <c r="AE35" s="163"/>
      <c r="AF35" s="164"/>
      <c r="AG35" s="164"/>
      <c r="AH35" s="164"/>
      <c r="AI35" s="164"/>
      <c r="AJ35" s="164"/>
      <c r="AK35" s="165"/>
      <c r="AL35" s="538"/>
      <c r="AM35" s="539"/>
      <c r="AN35" s="539"/>
      <c r="AO35" s="539"/>
      <c r="AP35" s="539"/>
      <c r="AQ35" s="539"/>
      <c r="AR35" s="540"/>
    </row>
    <row r="36" spans="3:44" ht="21" x14ac:dyDescent="0.35">
      <c r="C36" s="81" t="s">
        <v>162</v>
      </c>
      <c r="D36" s="81" t="s">
        <v>74</v>
      </c>
      <c r="E36" s="82">
        <v>51170</v>
      </c>
      <c r="F36" s="115" t="s">
        <v>34</v>
      </c>
      <c r="G36" s="392">
        <f t="shared" si="2"/>
        <v>82.965411349075097</v>
      </c>
      <c r="H36" s="126" t="s">
        <v>42</v>
      </c>
      <c r="I36" s="220">
        <f t="shared" si="3"/>
        <v>12</v>
      </c>
      <c r="J36" s="166"/>
      <c r="K36" s="161"/>
      <c r="L36" s="161"/>
      <c r="M36" s="161"/>
      <c r="N36" s="161"/>
      <c r="O36" s="161"/>
      <c r="P36" s="167"/>
      <c r="Q36" s="163"/>
      <c r="R36" s="164"/>
      <c r="S36" s="164"/>
      <c r="T36" s="164"/>
      <c r="U36" s="164"/>
      <c r="V36" s="164"/>
      <c r="W36" s="315">
        <v>32</v>
      </c>
      <c r="X36" s="160"/>
      <c r="Y36" s="161">
        <v>33</v>
      </c>
      <c r="Z36" s="161"/>
      <c r="AA36" s="161">
        <v>32</v>
      </c>
      <c r="AB36" s="161">
        <v>33</v>
      </c>
      <c r="AC36" s="161">
        <v>27</v>
      </c>
      <c r="AD36" s="162"/>
      <c r="AE36" s="163">
        <v>30</v>
      </c>
      <c r="AF36" s="164">
        <v>24</v>
      </c>
      <c r="AG36" s="164"/>
      <c r="AH36" s="164">
        <v>33</v>
      </c>
      <c r="AI36" s="164">
        <v>22</v>
      </c>
      <c r="AJ36" s="164">
        <v>34</v>
      </c>
      <c r="AK36" s="165"/>
      <c r="AL36" s="538">
        <v>34</v>
      </c>
      <c r="AM36" s="539">
        <v>32</v>
      </c>
      <c r="AN36" s="539"/>
      <c r="AO36" s="539"/>
      <c r="AP36" s="539"/>
      <c r="AQ36" s="539"/>
      <c r="AR36" s="540"/>
    </row>
    <row r="37" spans="3:44" ht="21" x14ac:dyDescent="0.35">
      <c r="C37" s="72" t="s">
        <v>88</v>
      </c>
      <c r="D37" s="72" t="s">
        <v>85</v>
      </c>
      <c r="E37" s="79">
        <v>60518</v>
      </c>
      <c r="F37" s="119" t="s">
        <v>34</v>
      </c>
      <c r="G37" s="392">
        <f t="shared" si="2"/>
        <v>73.68421052631578</v>
      </c>
      <c r="H37" s="126" t="s">
        <v>42</v>
      </c>
      <c r="I37" s="220">
        <f t="shared" si="3"/>
        <v>1</v>
      </c>
      <c r="J37" s="166"/>
      <c r="K37" s="161"/>
      <c r="L37" s="161"/>
      <c r="M37" s="161"/>
      <c r="N37" s="161"/>
      <c r="O37" s="161">
        <v>28</v>
      </c>
      <c r="P37" s="167"/>
      <c r="Q37" s="163"/>
      <c r="R37" s="164"/>
      <c r="S37" s="164"/>
      <c r="T37" s="164"/>
      <c r="U37" s="164"/>
      <c r="V37" s="164"/>
      <c r="W37" s="315"/>
      <c r="X37" s="160"/>
      <c r="Y37" s="161"/>
      <c r="Z37" s="161"/>
      <c r="AA37" s="161"/>
      <c r="AB37" s="161"/>
      <c r="AC37" s="161"/>
      <c r="AD37" s="162"/>
      <c r="AE37" s="163"/>
      <c r="AF37" s="164"/>
      <c r="AG37" s="164"/>
      <c r="AH37" s="164"/>
      <c r="AI37" s="164"/>
      <c r="AJ37" s="164"/>
      <c r="AK37" s="165"/>
      <c r="AL37" s="538"/>
      <c r="AM37" s="539"/>
      <c r="AN37" s="539"/>
      <c r="AO37" s="539"/>
      <c r="AP37" s="539"/>
      <c r="AQ37" s="539"/>
      <c r="AR37" s="540"/>
    </row>
    <row r="38" spans="3:44" ht="21" x14ac:dyDescent="0.35">
      <c r="C38" s="81" t="s">
        <v>80</v>
      </c>
      <c r="D38" s="81" t="s">
        <v>127</v>
      </c>
      <c r="E38" s="82">
        <v>51168</v>
      </c>
      <c r="F38" s="115" t="s">
        <v>35</v>
      </c>
      <c r="G38" s="392">
        <f t="shared" si="2"/>
        <v>85.714285714285708</v>
      </c>
      <c r="H38" s="126" t="s">
        <v>42</v>
      </c>
      <c r="I38" s="220">
        <f t="shared" si="3"/>
        <v>1</v>
      </c>
      <c r="J38" s="166"/>
      <c r="K38" s="161"/>
      <c r="L38" s="161"/>
      <c r="M38" s="161">
        <v>30</v>
      </c>
      <c r="N38" s="161"/>
      <c r="O38" s="161"/>
      <c r="P38" s="167"/>
      <c r="Q38" s="163"/>
      <c r="R38" s="164"/>
      <c r="S38" s="164"/>
      <c r="T38" s="164"/>
      <c r="U38" s="164"/>
      <c r="V38" s="164"/>
      <c r="W38" s="315"/>
      <c r="X38" s="160"/>
      <c r="Y38" s="161"/>
      <c r="Z38" s="161"/>
      <c r="AA38" s="161"/>
      <c r="AB38" s="161"/>
      <c r="AC38" s="161"/>
      <c r="AD38" s="162"/>
      <c r="AE38" s="163"/>
      <c r="AF38" s="164"/>
      <c r="AG38" s="164"/>
      <c r="AH38" s="164"/>
      <c r="AI38" s="164"/>
      <c r="AJ38" s="164"/>
      <c r="AK38" s="165"/>
      <c r="AL38" s="538"/>
      <c r="AM38" s="539"/>
      <c r="AN38" s="539"/>
      <c r="AO38" s="539"/>
      <c r="AP38" s="539"/>
      <c r="AQ38" s="539"/>
      <c r="AR38" s="540"/>
    </row>
    <row r="39" spans="3:44" ht="21" x14ac:dyDescent="0.35">
      <c r="C39" s="81" t="s">
        <v>104</v>
      </c>
      <c r="D39" s="81" t="s">
        <v>87</v>
      </c>
      <c r="E39" s="82">
        <v>50054</v>
      </c>
      <c r="F39" s="115" t="s">
        <v>32</v>
      </c>
      <c r="G39" s="392">
        <f t="shared" si="2"/>
        <v>75.679128971786014</v>
      </c>
      <c r="H39" s="126" t="s">
        <v>42</v>
      </c>
      <c r="I39" s="220">
        <f t="shared" si="3"/>
        <v>12</v>
      </c>
      <c r="J39" s="166"/>
      <c r="K39" s="161"/>
      <c r="L39" s="161"/>
      <c r="M39" s="161"/>
      <c r="N39" s="161"/>
      <c r="O39" s="161"/>
      <c r="P39" s="167"/>
      <c r="Q39" s="163"/>
      <c r="R39" s="164"/>
      <c r="S39" s="164">
        <v>33</v>
      </c>
      <c r="T39" s="164">
        <v>30</v>
      </c>
      <c r="U39" s="164">
        <v>31</v>
      </c>
      <c r="V39" s="164">
        <v>33</v>
      </c>
      <c r="W39" s="315">
        <v>27</v>
      </c>
      <c r="X39" s="160"/>
      <c r="Y39" s="161">
        <v>33</v>
      </c>
      <c r="Z39" s="161"/>
      <c r="AA39" s="161"/>
      <c r="AB39" s="161"/>
      <c r="AC39" s="161"/>
      <c r="AD39" s="162"/>
      <c r="AE39" s="163">
        <v>28</v>
      </c>
      <c r="AF39" s="164">
        <v>24</v>
      </c>
      <c r="AG39" s="164">
        <v>19</v>
      </c>
      <c r="AH39" s="164">
        <v>31</v>
      </c>
      <c r="AI39" s="164">
        <v>18</v>
      </c>
      <c r="AJ39" s="164"/>
      <c r="AK39" s="165"/>
      <c r="AL39" s="538">
        <v>23</v>
      </c>
      <c r="AM39" s="539"/>
      <c r="AN39" s="539"/>
      <c r="AO39" s="539"/>
      <c r="AP39" s="539"/>
      <c r="AQ39" s="539"/>
      <c r="AR39" s="540"/>
    </row>
    <row r="40" spans="3:44" ht="21" x14ac:dyDescent="0.35">
      <c r="C40" s="81" t="s">
        <v>150</v>
      </c>
      <c r="D40" s="81" t="s">
        <v>133</v>
      </c>
      <c r="E40" s="82">
        <v>50919</v>
      </c>
      <c r="F40" s="115" t="s">
        <v>33</v>
      </c>
      <c r="G40" s="392">
        <f t="shared" si="2"/>
        <v>77.589458869295086</v>
      </c>
      <c r="H40" s="126" t="s">
        <v>42</v>
      </c>
      <c r="I40" s="220">
        <f t="shared" si="3"/>
        <v>12</v>
      </c>
      <c r="J40" s="166"/>
      <c r="K40" s="161"/>
      <c r="L40" s="161"/>
      <c r="M40" s="161"/>
      <c r="N40" s="161"/>
      <c r="O40" s="161">
        <v>33</v>
      </c>
      <c r="P40" s="167"/>
      <c r="Q40" s="163">
        <v>29</v>
      </c>
      <c r="R40" s="164">
        <v>27</v>
      </c>
      <c r="S40" s="164">
        <v>28</v>
      </c>
      <c r="T40" s="164">
        <v>29</v>
      </c>
      <c r="U40" s="164">
        <v>33</v>
      </c>
      <c r="V40" s="164">
        <v>27</v>
      </c>
      <c r="W40" s="315">
        <v>31</v>
      </c>
      <c r="X40" s="160"/>
      <c r="Y40" s="161"/>
      <c r="Z40" s="161"/>
      <c r="AA40" s="161"/>
      <c r="AB40" s="161"/>
      <c r="AC40" s="161"/>
      <c r="AD40" s="162"/>
      <c r="AE40" s="163">
        <v>28</v>
      </c>
      <c r="AF40" s="164"/>
      <c r="AG40" s="164">
        <v>22</v>
      </c>
      <c r="AH40" s="164"/>
      <c r="AI40" s="164">
        <v>21</v>
      </c>
      <c r="AJ40" s="164">
        <v>26</v>
      </c>
      <c r="AK40" s="165"/>
      <c r="AL40" s="538"/>
      <c r="AM40" s="539"/>
      <c r="AN40" s="539"/>
      <c r="AO40" s="539"/>
      <c r="AP40" s="539"/>
      <c r="AQ40" s="539"/>
      <c r="AR40" s="540"/>
    </row>
    <row r="41" spans="3:44" ht="21" x14ac:dyDescent="0.35">
      <c r="C41" s="81" t="s">
        <v>142</v>
      </c>
      <c r="D41" s="81" t="s">
        <v>65</v>
      </c>
      <c r="E41" s="82">
        <v>50911</v>
      </c>
      <c r="F41" s="115" t="s">
        <v>36</v>
      </c>
      <c r="G41" s="392">
        <f t="shared" si="2"/>
        <v>85.510951958320362</v>
      </c>
      <c r="H41" s="126" t="s">
        <v>42</v>
      </c>
      <c r="I41" s="220">
        <f t="shared" si="3"/>
        <v>12</v>
      </c>
      <c r="J41" s="166"/>
      <c r="K41" s="161"/>
      <c r="L41" s="161"/>
      <c r="M41" s="161"/>
      <c r="N41" s="161"/>
      <c r="O41" s="161"/>
      <c r="P41" s="167"/>
      <c r="Q41" s="163"/>
      <c r="R41" s="164"/>
      <c r="S41" s="164"/>
      <c r="T41" s="164">
        <v>28</v>
      </c>
      <c r="U41" s="164">
        <v>32</v>
      </c>
      <c r="V41" s="164"/>
      <c r="W41" s="315"/>
      <c r="X41" s="160">
        <v>35</v>
      </c>
      <c r="Y41" s="161">
        <v>31</v>
      </c>
      <c r="Z41" s="161"/>
      <c r="AA41" s="161"/>
      <c r="AB41" s="161">
        <v>28</v>
      </c>
      <c r="AC41" s="161"/>
      <c r="AD41" s="162"/>
      <c r="AE41" s="163"/>
      <c r="AF41" s="164">
        <v>31</v>
      </c>
      <c r="AG41" s="164">
        <v>23</v>
      </c>
      <c r="AH41" s="164">
        <v>36</v>
      </c>
      <c r="AI41" s="164"/>
      <c r="AJ41" s="164">
        <v>36</v>
      </c>
      <c r="AK41" s="165"/>
      <c r="AL41" s="538">
        <v>35</v>
      </c>
      <c r="AM41" s="539">
        <v>30</v>
      </c>
      <c r="AN41" s="539">
        <v>35</v>
      </c>
      <c r="AO41" s="539"/>
      <c r="AP41" s="539"/>
      <c r="AQ41" s="539"/>
      <c r="AR41" s="540"/>
    </row>
    <row r="42" spans="3:44" ht="21" x14ac:dyDescent="0.35">
      <c r="C42" s="81" t="s">
        <v>75</v>
      </c>
      <c r="D42" s="81" t="s">
        <v>91</v>
      </c>
      <c r="E42" s="82">
        <v>50661</v>
      </c>
      <c r="F42" s="115" t="s">
        <v>33</v>
      </c>
      <c r="G42" s="392">
        <f t="shared" si="2"/>
        <v>79.664183414183412</v>
      </c>
      <c r="H42" s="126" t="s">
        <v>42</v>
      </c>
      <c r="I42" s="220">
        <f t="shared" si="3"/>
        <v>4</v>
      </c>
      <c r="J42" s="166"/>
      <c r="K42" s="161"/>
      <c r="L42" s="161"/>
      <c r="M42" s="161"/>
      <c r="N42" s="161"/>
      <c r="O42" s="161"/>
      <c r="P42" s="167"/>
      <c r="Q42" s="163"/>
      <c r="R42" s="164"/>
      <c r="S42" s="164"/>
      <c r="T42" s="164"/>
      <c r="U42" s="164"/>
      <c r="V42" s="164"/>
      <c r="W42" s="315"/>
      <c r="X42" s="160"/>
      <c r="Y42" s="161">
        <v>28</v>
      </c>
      <c r="Z42" s="161"/>
      <c r="AA42" s="161">
        <v>34</v>
      </c>
      <c r="AB42" s="161">
        <v>27</v>
      </c>
      <c r="AC42" s="161"/>
      <c r="AD42" s="162"/>
      <c r="AE42" s="163"/>
      <c r="AF42" s="164"/>
      <c r="AG42" s="164"/>
      <c r="AH42" s="164"/>
      <c r="AI42" s="164"/>
      <c r="AJ42" s="164"/>
      <c r="AK42" s="165"/>
      <c r="AL42" s="538">
        <v>32</v>
      </c>
      <c r="AM42" s="539"/>
      <c r="AN42" s="539"/>
      <c r="AO42" s="539"/>
      <c r="AP42" s="539"/>
      <c r="AQ42" s="539"/>
      <c r="AR42" s="540"/>
    </row>
    <row r="43" spans="3:44" ht="21" x14ac:dyDescent="0.35">
      <c r="C43" s="72" t="s">
        <v>119</v>
      </c>
      <c r="D43" s="72" t="s">
        <v>116</v>
      </c>
      <c r="E43" s="73">
        <v>60426</v>
      </c>
      <c r="F43" s="119" t="s">
        <v>34</v>
      </c>
      <c r="G43" s="392">
        <f t="shared" si="2"/>
        <v>73.68421052631578</v>
      </c>
      <c r="H43" s="126" t="s">
        <v>42</v>
      </c>
      <c r="I43" s="220">
        <f t="shared" si="3"/>
        <v>1</v>
      </c>
      <c r="J43" s="166"/>
      <c r="K43" s="161"/>
      <c r="L43" s="161"/>
      <c r="M43" s="161"/>
      <c r="N43" s="161"/>
      <c r="O43" s="161">
        <v>28</v>
      </c>
      <c r="P43" s="167"/>
      <c r="Q43" s="163"/>
      <c r="R43" s="164"/>
      <c r="S43" s="164"/>
      <c r="T43" s="164"/>
      <c r="U43" s="164"/>
      <c r="V43" s="164"/>
      <c r="W43" s="315"/>
      <c r="X43" s="160"/>
      <c r="Y43" s="161"/>
      <c r="Z43" s="161"/>
      <c r="AA43" s="161"/>
      <c r="AB43" s="161"/>
      <c r="AC43" s="161"/>
      <c r="AD43" s="162"/>
      <c r="AE43" s="163"/>
      <c r="AF43" s="164"/>
      <c r="AG43" s="164"/>
      <c r="AH43" s="164"/>
      <c r="AI43" s="164"/>
      <c r="AJ43" s="164"/>
      <c r="AK43" s="165"/>
      <c r="AL43" s="538"/>
      <c r="AM43" s="539"/>
      <c r="AN43" s="539"/>
      <c r="AO43" s="539"/>
      <c r="AP43" s="539"/>
      <c r="AQ43" s="539"/>
      <c r="AR43" s="540"/>
    </row>
    <row r="44" spans="3:44" ht="21" x14ac:dyDescent="0.35">
      <c r="C44" s="81" t="s">
        <v>110</v>
      </c>
      <c r="D44" s="81" t="s">
        <v>109</v>
      </c>
      <c r="E44" s="82">
        <v>51071</v>
      </c>
      <c r="F44" s="115" t="s">
        <v>35</v>
      </c>
      <c r="G44" s="392">
        <f t="shared" si="2"/>
        <v>74.263295320171409</v>
      </c>
      <c r="H44" s="126" t="s">
        <v>42</v>
      </c>
      <c r="I44" s="220">
        <f t="shared" si="3"/>
        <v>12</v>
      </c>
      <c r="J44" s="166"/>
      <c r="K44" s="161"/>
      <c r="L44" s="161"/>
      <c r="M44" s="161"/>
      <c r="N44" s="161"/>
      <c r="O44" s="161"/>
      <c r="P44" s="167"/>
      <c r="Q44" s="163"/>
      <c r="R44" s="164"/>
      <c r="S44" s="164"/>
      <c r="T44" s="164"/>
      <c r="U44" s="164"/>
      <c r="V44" s="164"/>
      <c r="W44" s="315"/>
      <c r="X44" s="160">
        <v>25</v>
      </c>
      <c r="Y44" s="161">
        <v>30</v>
      </c>
      <c r="Z44" s="161"/>
      <c r="AA44" s="161"/>
      <c r="AB44" s="161">
        <v>23</v>
      </c>
      <c r="AC44" s="161"/>
      <c r="AD44" s="162"/>
      <c r="AE44" s="163">
        <v>29</v>
      </c>
      <c r="AF44" s="164">
        <v>25</v>
      </c>
      <c r="AG44" s="164">
        <v>21</v>
      </c>
      <c r="AH44" s="164">
        <v>36</v>
      </c>
      <c r="AI44" s="164">
        <v>24</v>
      </c>
      <c r="AJ44" s="164">
        <v>23</v>
      </c>
      <c r="AK44" s="165"/>
      <c r="AL44" s="538">
        <v>31</v>
      </c>
      <c r="AM44" s="539">
        <v>26</v>
      </c>
      <c r="AN44" s="539">
        <v>29</v>
      </c>
      <c r="AO44" s="539"/>
      <c r="AP44" s="539"/>
      <c r="AQ44" s="539"/>
      <c r="AR44" s="540"/>
    </row>
    <row r="45" spans="3:44" ht="21" x14ac:dyDescent="0.35">
      <c r="C45" s="81" t="s">
        <v>100</v>
      </c>
      <c r="D45" s="81" t="s">
        <v>123</v>
      </c>
      <c r="E45" s="82">
        <v>60532</v>
      </c>
      <c r="F45" s="115" t="s">
        <v>35</v>
      </c>
      <c r="G45" s="392">
        <f t="shared" si="2"/>
        <v>86.595428260482436</v>
      </c>
      <c r="H45" s="225" t="s">
        <v>42</v>
      </c>
      <c r="I45" s="220">
        <f t="shared" si="3"/>
        <v>8</v>
      </c>
      <c r="J45" s="166">
        <v>32</v>
      </c>
      <c r="K45" s="161">
        <v>33</v>
      </c>
      <c r="L45" s="161">
        <v>38</v>
      </c>
      <c r="M45" s="161"/>
      <c r="N45" s="161">
        <v>35</v>
      </c>
      <c r="O45" s="161"/>
      <c r="P45" s="167"/>
      <c r="Q45" s="163"/>
      <c r="R45" s="164"/>
      <c r="S45" s="164"/>
      <c r="T45" s="164"/>
      <c r="U45" s="164"/>
      <c r="V45" s="164"/>
      <c r="W45" s="315"/>
      <c r="X45" s="160">
        <v>33</v>
      </c>
      <c r="Y45" s="161"/>
      <c r="Z45" s="161"/>
      <c r="AA45" s="161"/>
      <c r="AB45" s="161">
        <v>30</v>
      </c>
      <c r="AC45" s="161">
        <v>27</v>
      </c>
      <c r="AD45" s="162"/>
      <c r="AE45" s="163"/>
      <c r="AF45" s="164"/>
      <c r="AG45" s="164"/>
      <c r="AH45" s="164"/>
      <c r="AI45" s="164"/>
      <c r="AJ45" s="164">
        <v>33</v>
      </c>
      <c r="AK45" s="165"/>
      <c r="AL45" s="538"/>
      <c r="AM45" s="539"/>
      <c r="AN45" s="539"/>
      <c r="AO45" s="539"/>
      <c r="AP45" s="539"/>
      <c r="AQ45" s="539"/>
      <c r="AR45" s="540"/>
    </row>
    <row r="46" spans="3:44" ht="21" x14ac:dyDescent="0.35">
      <c r="C46" s="81" t="s">
        <v>147</v>
      </c>
      <c r="D46" s="81" t="s">
        <v>148</v>
      </c>
      <c r="E46" s="82">
        <v>51095</v>
      </c>
      <c r="F46" s="115" t="s">
        <v>35</v>
      </c>
      <c r="G46" s="392">
        <f t="shared" si="2"/>
        <v>85.131398738209867</v>
      </c>
      <c r="H46" s="126" t="s">
        <v>42</v>
      </c>
      <c r="I46" s="220">
        <f t="shared" si="3"/>
        <v>12</v>
      </c>
      <c r="J46" s="166"/>
      <c r="K46" s="161"/>
      <c r="L46" s="161"/>
      <c r="M46" s="161"/>
      <c r="N46" s="161"/>
      <c r="O46" s="161"/>
      <c r="P46" s="167"/>
      <c r="Q46" s="163"/>
      <c r="R46" s="164"/>
      <c r="S46" s="164"/>
      <c r="T46" s="164"/>
      <c r="U46" s="164"/>
      <c r="V46" s="164"/>
      <c r="W46" s="510"/>
      <c r="X46" s="160"/>
      <c r="Y46" s="161"/>
      <c r="Z46" s="161">
        <v>29</v>
      </c>
      <c r="AA46" s="161">
        <v>32</v>
      </c>
      <c r="AB46" s="161">
        <v>29</v>
      </c>
      <c r="AC46" s="161">
        <v>23</v>
      </c>
      <c r="AD46" s="162"/>
      <c r="AE46" s="163">
        <v>35</v>
      </c>
      <c r="AF46" s="164">
        <v>28</v>
      </c>
      <c r="AG46" s="164">
        <v>24</v>
      </c>
      <c r="AH46" s="164">
        <v>34</v>
      </c>
      <c r="AI46" s="164">
        <v>31</v>
      </c>
      <c r="AJ46" s="164">
        <v>32</v>
      </c>
      <c r="AK46" s="165"/>
      <c r="AL46" s="538">
        <v>33</v>
      </c>
      <c r="AM46" s="539">
        <v>30</v>
      </c>
      <c r="AN46" s="539"/>
      <c r="AO46" s="539"/>
      <c r="AP46" s="539"/>
      <c r="AQ46" s="539"/>
      <c r="AR46" s="540"/>
    </row>
    <row r="47" spans="3:44" ht="21" x14ac:dyDescent="0.35">
      <c r="C47" s="81"/>
      <c r="D47" s="81"/>
      <c r="E47" s="82"/>
      <c r="F47" s="115"/>
      <c r="G47" s="392"/>
      <c r="H47" s="126"/>
      <c r="I47" s="220"/>
      <c r="J47" s="166"/>
      <c r="K47" s="161"/>
      <c r="L47" s="161"/>
      <c r="M47" s="161"/>
      <c r="N47" s="161"/>
      <c r="O47" s="161"/>
      <c r="P47" s="167"/>
      <c r="Q47" s="163"/>
      <c r="R47" s="164"/>
      <c r="S47" s="164"/>
      <c r="T47" s="164"/>
      <c r="U47" s="164"/>
      <c r="V47" s="164"/>
      <c r="W47" s="315"/>
      <c r="X47" s="160"/>
      <c r="Y47" s="161"/>
      <c r="Z47" s="161"/>
      <c r="AA47" s="161"/>
      <c r="AB47" s="161"/>
      <c r="AC47" s="161"/>
      <c r="AD47" s="162"/>
      <c r="AE47" s="163"/>
      <c r="AF47" s="164"/>
      <c r="AG47" s="164"/>
      <c r="AH47" s="164"/>
      <c r="AI47" s="164"/>
      <c r="AJ47" s="164"/>
      <c r="AK47" s="165"/>
      <c r="AL47" s="538"/>
      <c r="AM47" s="539"/>
      <c r="AN47" s="539"/>
      <c r="AO47" s="539"/>
      <c r="AP47" s="539"/>
      <c r="AQ47" s="539"/>
      <c r="AR47" s="540"/>
    </row>
    <row r="48" spans="3:44" ht="21" x14ac:dyDescent="0.35">
      <c r="C48" s="72"/>
      <c r="D48" s="72"/>
      <c r="E48" s="79"/>
      <c r="F48" s="119"/>
      <c r="G48" s="392"/>
      <c r="H48" s="126"/>
      <c r="I48" s="220"/>
      <c r="J48" s="166"/>
      <c r="K48" s="161"/>
      <c r="L48" s="161"/>
      <c r="M48" s="161"/>
      <c r="N48" s="161"/>
      <c r="O48" s="161"/>
      <c r="P48" s="167"/>
      <c r="Q48" s="163"/>
      <c r="R48" s="164"/>
      <c r="S48" s="164"/>
      <c r="T48" s="164"/>
      <c r="U48" s="164"/>
      <c r="V48" s="164"/>
      <c r="W48" s="315"/>
      <c r="X48" s="160"/>
      <c r="Y48" s="161"/>
      <c r="Z48" s="161"/>
      <c r="AA48" s="161"/>
      <c r="AB48" s="161"/>
      <c r="AC48" s="161"/>
      <c r="AD48" s="162"/>
      <c r="AE48" s="163"/>
      <c r="AF48" s="164"/>
      <c r="AG48" s="164"/>
      <c r="AH48" s="164"/>
      <c r="AI48" s="164"/>
      <c r="AJ48" s="164"/>
      <c r="AK48" s="165"/>
      <c r="AL48" s="538"/>
      <c r="AM48" s="539"/>
      <c r="AN48" s="539"/>
      <c r="AO48" s="539"/>
      <c r="AP48" s="539"/>
      <c r="AQ48" s="539"/>
      <c r="AR48" s="540"/>
    </row>
    <row r="49" spans="3:44" ht="21" x14ac:dyDescent="0.35">
      <c r="C49" s="81"/>
      <c r="D49" s="81"/>
      <c r="E49" s="82"/>
      <c r="F49" s="115"/>
      <c r="G49" s="392"/>
      <c r="H49" s="126"/>
      <c r="I49" s="220"/>
      <c r="J49" s="166"/>
      <c r="K49" s="161"/>
      <c r="L49" s="161"/>
      <c r="M49" s="161"/>
      <c r="N49" s="161"/>
      <c r="O49" s="161"/>
      <c r="P49" s="167"/>
      <c r="Q49" s="163"/>
      <c r="R49" s="164"/>
      <c r="S49" s="164"/>
      <c r="T49" s="164"/>
      <c r="U49" s="164"/>
      <c r="V49" s="164"/>
      <c r="W49" s="315"/>
      <c r="X49" s="160"/>
      <c r="Y49" s="161"/>
      <c r="Z49" s="161"/>
      <c r="AA49" s="161"/>
      <c r="AB49" s="161"/>
      <c r="AC49" s="161"/>
      <c r="AD49" s="162"/>
      <c r="AE49" s="163"/>
      <c r="AF49" s="164"/>
      <c r="AG49" s="164"/>
      <c r="AH49" s="164"/>
      <c r="AI49" s="164"/>
      <c r="AJ49" s="164"/>
      <c r="AK49" s="165"/>
      <c r="AL49" s="538"/>
      <c r="AM49" s="539"/>
      <c r="AN49" s="539"/>
      <c r="AO49" s="539"/>
      <c r="AP49" s="539"/>
      <c r="AQ49" s="539"/>
      <c r="AR49" s="540"/>
    </row>
    <row r="50" spans="3:44" ht="21.75" thickBot="1" x14ac:dyDescent="0.4">
      <c r="C50" s="81"/>
      <c r="D50" s="81"/>
      <c r="E50" s="82"/>
      <c r="F50" s="115"/>
      <c r="G50" s="392"/>
      <c r="H50" s="126"/>
      <c r="I50" s="220"/>
      <c r="J50" s="166"/>
      <c r="K50" s="161"/>
      <c r="L50" s="161"/>
      <c r="M50" s="161"/>
      <c r="N50" s="161"/>
      <c r="O50" s="161"/>
      <c r="P50" s="167"/>
      <c r="Q50" s="163"/>
      <c r="R50" s="164"/>
      <c r="S50" s="164"/>
      <c r="T50" s="164"/>
      <c r="U50" s="164"/>
      <c r="V50" s="164"/>
      <c r="W50" s="315"/>
      <c r="X50" s="160"/>
      <c r="Y50" s="161"/>
      <c r="Z50" s="161"/>
      <c r="AA50" s="161"/>
      <c r="AB50" s="161"/>
      <c r="AC50" s="161"/>
      <c r="AD50" s="162"/>
      <c r="AE50" s="163"/>
      <c r="AF50" s="164"/>
      <c r="AG50" s="164"/>
      <c r="AH50" s="164"/>
      <c r="AI50" s="164"/>
      <c r="AJ50" s="164"/>
      <c r="AK50" s="165"/>
      <c r="AL50" s="538"/>
      <c r="AM50" s="539"/>
      <c r="AN50" s="539"/>
      <c r="AO50" s="539"/>
      <c r="AP50" s="539"/>
      <c r="AQ50" s="539"/>
      <c r="AR50" s="540"/>
    </row>
    <row r="51" spans="3:44" ht="21" x14ac:dyDescent="0.35">
      <c r="C51" s="200"/>
      <c r="D51" s="200"/>
      <c r="E51" s="390"/>
      <c r="F51" s="391"/>
      <c r="G51" s="379"/>
      <c r="H51" s="126"/>
      <c r="I51" s="220">
        <f>COUNTIFS(J51:BK51,"&gt;0")</f>
        <v>0</v>
      </c>
      <c r="J51" s="395"/>
      <c r="K51" s="396"/>
      <c r="L51" s="396"/>
      <c r="M51" s="396"/>
      <c r="N51" s="396"/>
      <c r="O51" s="396"/>
      <c r="P51" s="397"/>
      <c r="Q51" s="393"/>
      <c r="R51" s="394"/>
      <c r="S51" s="394"/>
      <c r="T51" s="394"/>
      <c r="U51" s="394"/>
      <c r="V51" s="394"/>
      <c r="W51" s="398"/>
      <c r="X51" s="399"/>
      <c r="Y51" s="396"/>
      <c r="Z51" s="396"/>
      <c r="AA51" s="396"/>
      <c r="AB51" s="396"/>
      <c r="AC51" s="396"/>
      <c r="AD51" s="400"/>
      <c r="AE51" s="156"/>
      <c r="AF51" s="157"/>
      <c r="AG51" s="164"/>
      <c r="AH51" s="164"/>
      <c r="AI51" s="164"/>
      <c r="AJ51" s="164"/>
      <c r="AK51" s="165"/>
      <c r="AL51" s="535"/>
      <c r="AM51" s="536"/>
      <c r="AN51" s="539"/>
      <c r="AO51" s="539"/>
      <c r="AP51" s="539"/>
      <c r="AQ51" s="539"/>
      <c r="AR51" s="540"/>
    </row>
    <row r="52" spans="3:44" ht="21" x14ac:dyDescent="0.35">
      <c r="C52" s="104"/>
      <c r="D52" s="104"/>
      <c r="E52" s="168"/>
      <c r="F52" s="127"/>
      <c r="G52" s="379"/>
      <c r="H52" s="126"/>
      <c r="I52" s="220">
        <f>COUNTIFS(J52:BK52,"&gt;0")</f>
        <v>0</v>
      </c>
      <c r="J52" s="166"/>
      <c r="K52" s="161"/>
      <c r="L52" s="161"/>
      <c r="M52" s="161"/>
      <c r="N52" s="161"/>
      <c r="O52" s="161"/>
      <c r="P52" s="167"/>
      <c r="Q52" s="163"/>
      <c r="R52" s="164"/>
      <c r="S52" s="164"/>
      <c r="T52" s="164"/>
      <c r="U52" s="164"/>
      <c r="V52" s="164"/>
      <c r="W52" s="315"/>
      <c r="X52" s="160"/>
      <c r="Y52" s="161"/>
      <c r="Z52" s="161"/>
      <c r="AA52" s="161"/>
      <c r="AB52" s="161"/>
      <c r="AC52" s="161"/>
      <c r="AD52" s="162"/>
      <c r="AE52" s="163"/>
      <c r="AF52" s="164"/>
      <c r="AG52" s="164"/>
      <c r="AH52" s="164"/>
      <c r="AI52" s="164"/>
      <c r="AJ52" s="164"/>
      <c r="AK52" s="165"/>
      <c r="AL52" s="539"/>
      <c r="AM52" s="539"/>
      <c r="AN52" s="539"/>
      <c r="AO52" s="539"/>
      <c r="AP52" s="539"/>
      <c r="AQ52" s="539"/>
      <c r="AR52" s="539"/>
    </row>
    <row r="53" spans="3:44" ht="21" x14ac:dyDescent="0.35">
      <c r="C53" s="81"/>
      <c r="D53" s="81"/>
      <c r="E53" s="82"/>
      <c r="F53" s="115"/>
      <c r="G53" s="379"/>
      <c r="H53" s="126"/>
      <c r="I53" s="220"/>
      <c r="J53" s="166"/>
      <c r="K53" s="161"/>
      <c r="L53" s="161"/>
      <c r="M53" s="161"/>
      <c r="N53" s="161"/>
      <c r="O53" s="161"/>
      <c r="P53" s="167"/>
      <c r="Q53" s="163"/>
      <c r="R53" s="164"/>
      <c r="S53" s="164"/>
      <c r="T53" s="164"/>
      <c r="U53" s="164"/>
      <c r="V53" s="164"/>
      <c r="W53" s="315"/>
      <c r="X53" s="160"/>
      <c r="Y53" s="161"/>
      <c r="Z53" s="161"/>
      <c r="AA53" s="161"/>
      <c r="AB53" s="161"/>
      <c r="AC53" s="161"/>
      <c r="AD53" s="162"/>
      <c r="AE53" s="163"/>
      <c r="AF53" s="164"/>
      <c r="AG53" s="164"/>
      <c r="AH53" s="164"/>
      <c r="AI53" s="164"/>
      <c r="AJ53" s="164"/>
      <c r="AK53" s="165"/>
      <c r="AL53" s="539"/>
      <c r="AM53" s="539"/>
      <c r="AN53" s="539"/>
      <c r="AO53" s="539"/>
      <c r="AP53" s="539"/>
      <c r="AQ53" s="539"/>
      <c r="AR53" s="539"/>
    </row>
    <row r="54" spans="3:44" ht="21.75" thickBot="1" x14ac:dyDescent="0.4">
      <c r="C54" s="409"/>
      <c r="D54" s="409"/>
      <c r="E54" s="410"/>
      <c r="F54" s="378"/>
      <c r="G54" s="379"/>
      <c r="H54" s="380"/>
      <c r="I54" s="220">
        <f>COUNTIFS(J54:BK54,"&gt;0")</f>
        <v>0</v>
      </c>
      <c r="J54" s="384"/>
      <c r="K54" s="385"/>
      <c r="L54" s="385"/>
      <c r="M54" s="385"/>
      <c r="N54" s="385"/>
      <c r="O54" s="385"/>
      <c r="P54" s="386"/>
      <c r="Q54" s="382"/>
      <c r="R54" s="383"/>
      <c r="S54" s="383"/>
      <c r="T54" s="383"/>
      <c r="U54" s="383"/>
      <c r="V54" s="383"/>
      <c r="W54" s="387"/>
      <c r="X54" s="388"/>
      <c r="Y54" s="385"/>
      <c r="Z54" s="385"/>
      <c r="AA54" s="385"/>
      <c r="AB54" s="385"/>
      <c r="AC54" s="385"/>
      <c r="AD54" s="389"/>
      <c r="AE54" s="455"/>
      <c r="AF54" s="456"/>
      <c r="AG54" s="456"/>
      <c r="AH54" s="456"/>
      <c r="AI54" s="456"/>
      <c r="AJ54" s="456"/>
      <c r="AK54" s="457"/>
      <c r="AL54" s="542"/>
      <c r="AM54" s="543"/>
      <c r="AN54" s="543"/>
      <c r="AO54" s="543"/>
      <c r="AP54" s="543"/>
      <c r="AQ54" s="543"/>
      <c r="AR54" s="544"/>
    </row>
    <row r="55" spans="3:44" ht="21.75" thickBot="1" x14ac:dyDescent="0.4">
      <c r="C55" s="401"/>
      <c r="D55" s="402"/>
      <c r="E55" s="403"/>
      <c r="F55" s="402"/>
      <c r="G55" s="404"/>
      <c r="H55" s="405"/>
      <c r="I55" s="406"/>
      <c r="J55" s="407"/>
      <c r="K55" s="407"/>
      <c r="L55" s="407"/>
      <c r="M55" s="407"/>
      <c r="N55" s="407"/>
      <c r="O55" s="407"/>
      <c r="P55" s="407"/>
      <c r="Q55" s="407"/>
      <c r="R55" s="407"/>
      <c r="S55" s="407"/>
      <c r="T55" s="407"/>
      <c r="U55" s="407"/>
      <c r="V55" s="407"/>
      <c r="W55" s="407"/>
      <c r="X55" s="407"/>
      <c r="Y55" s="407"/>
      <c r="Z55" s="407"/>
      <c r="AA55" s="407"/>
      <c r="AB55" s="407"/>
      <c r="AC55" s="407"/>
      <c r="AD55" s="407"/>
      <c r="AE55" s="407"/>
      <c r="AF55" s="407"/>
      <c r="AG55" s="504"/>
      <c r="AH55" s="504"/>
      <c r="AI55" s="504"/>
      <c r="AJ55" s="504"/>
      <c r="AK55" s="505"/>
      <c r="AL55" s="407"/>
      <c r="AM55" s="407"/>
      <c r="AN55" s="407"/>
      <c r="AO55" s="407"/>
      <c r="AP55" s="407"/>
      <c r="AQ55" s="407"/>
      <c r="AR55" s="408"/>
    </row>
    <row r="56" spans="3:44" ht="21" x14ac:dyDescent="0.35">
      <c r="C56" s="200" t="s">
        <v>152</v>
      </c>
      <c r="D56" s="200" t="s">
        <v>77</v>
      </c>
      <c r="E56" s="390">
        <v>50060</v>
      </c>
      <c r="F56" s="391" t="s">
        <v>33</v>
      </c>
      <c r="G56" s="392">
        <f t="shared" ref="G56:G61" si="4">SUM(J56/J$6+K56/K$6+L56/L$6+M56/M$6+N56/N$6+O56/O$6+P56/P$6+Q56/Q$6+R56/R$6+S56/S$6+T56/T$6+U56/U$6+V56/V$6+W56/W$6+X56/X$6+Y56/Y$6+Z56/Z$6+AA56/AA$6+AB56/AB$6+AC56/AC$6+AD56/AD$6+AE56/AE$6+AF56/AF$6+AG56/AG$6+AH56/AH$6+AI56/AI$6+AJ56/AJ$6+AK56/AK$6+AL56/AL$6+AM56/AM$6+AN56/AN$6+AO56/AO$6+AP56/AP$6+AQ56/AQ$6+AR56/AR$6)/I56*100</f>
        <v>63.986486486486484</v>
      </c>
      <c r="H56" s="225" t="s">
        <v>43</v>
      </c>
      <c r="I56" s="220">
        <f t="shared" ref="I56:I61" si="5">COUNTIFS(J56:BK56,"&gt;0")</f>
        <v>2</v>
      </c>
      <c r="J56" s="395"/>
      <c r="K56" s="396"/>
      <c r="L56" s="396"/>
      <c r="M56" s="396"/>
      <c r="N56" s="396">
        <v>22</v>
      </c>
      <c r="O56" s="396"/>
      <c r="P56" s="397"/>
      <c r="Q56" s="411"/>
      <c r="R56" s="394"/>
      <c r="S56" s="412"/>
      <c r="T56" s="412"/>
      <c r="U56" s="394"/>
      <c r="V56" s="412"/>
      <c r="W56" s="413"/>
      <c r="X56" s="399"/>
      <c r="Y56" s="396"/>
      <c r="Z56" s="396"/>
      <c r="AA56" s="396"/>
      <c r="AB56" s="396">
        <v>27</v>
      </c>
      <c r="AC56" s="396"/>
      <c r="AD56" s="400"/>
      <c r="AE56" s="156"/>
      <c r="AF56" s="316"/>
      <c r="AG56" s="569"/>
      <c r="AH56" s="458"/>
      <c r="AI56" s="458"/>
      <c r="AJ56" s="458"/>
      <c r="AK56" s="459"/>
      <c r="AL56" s="566"/>
      <c r="AM56" s="536"/>
      <c r="AN56" s="545"/>
      <c r="AO56" s="545"/>
      <c r="AP56" s="536"/>
      <c r="AQ56" s="545"/>
      <c r="AR56" s="546"/>
    </row>
    <row r="57" spans="3:44" ht="21" x14ac:dyDescent="0.35">
      <c r="C57" s="81" t="s">
        <v>106</v>
      </c>
      <c r="D57" s="81" t="s">
        <v>83</v>
      </c>
      <c r="E57" s="82">
        <v>51032</v>
      </c>
      <c r="F57" s="115" t="s">
        <v>35</v>
      </c>
      <c r="G57" s="151">
        <f t="shared" si="4"/>
        <v>60.526315789473685</v>
      </c>
      <c r="H57" s="225" t="s">
        <v>43</v>
      </c>
      <c r="I57" s="220">
        <f t="shared" si="5"/>
        <v>1</v>
      </c>
      <c r="J57" s="166">
        <v>23</v>
      </c>
      <c r="K57" s="161"/>
      <c r="L57" s="161"/>
      <c r="M57" s="161"/>
      <c r="N57" s="161"/>
      <c r="O57" s="161"/>
      <c r="P57" s="167"/>
      <c r="Q57" s="163"/>
      <c r="R57" s="164"/>
      <c r="S57" s="164"/>
      <c r="T57" s="164"/>
      <c r="U57" s="164"/>
      <c r="V57" s="164"/>
      <c r="W57" s="315"/>
      <c r="X57" s="160"/>
      <c r="Y57" s="161"/>
      <c r="Z57" s="161"/>
      <c r="AA57" s="161"/>
      <c r="AB57" s="161"/>
      <c r="AC57" s="161"/>
      <c r="AD57" s="162"/>
      <c r="AE57" s="163"/>
      <c r="AF57" s="315"/>
      <c r="AG57" s="163"/>
      <c r="AH57" s="164"/>
      <c r="AI57" s="164"/>
      <c r="AJ57" s="164"/>
      <c r="AK57" s="165"/>
      <c r="AL57" s="567"/>
      <c r="AM57" s="539"/>
      <c r="AN57" s="539"/>
      <c r="AO57" s="539"/>
      <c r="AP57" s="539"/>
      <c r="AQ57" s="539"/>
      <c r="AR57" s="540"/>
    </row>
    <row r="58" spans="3:44" ht="21" x14ac:dyDescent="0.35">
      <c r="C58" s="81" t="s">
        <v>101</v>
      </c>
      <c r="D58" s="81" t="s">
        <v>83</v>
      </c>
      <c r="E58" s="82">
        <v>50529</v>
      </c>
      <c r="F58" s="115" t="s">
        <v>35</v>
      </c>
      <c r="G58" s="151">
        <f t="shared" si="4"/>
        <v>75.180511894221567</v>
      </c>
      <c r="H58" s="225" t="s">
        <v>43</v>
      </c>
      <c r="I58" s="220">
        <f t="shared" si="5"/>
        <v>12</v>
      </c>
      <c r="J58" s="166"/>
      <c r="K58" s="161"/>
      <c r="L58" s="161"/>
      <c r="M58" s="161"/>
      <c r="N58" s="161"/>
      <c r="O58" s="161"/>
      <c r="P58" s="167"/>
      <c r="Q58" s="163"/>
      <c r="R58" s="164"/>
      <c r="S58" s="164"/>
      <c r="T58" s="164"/>
      <c r="U58" s="164"/>
      <c r="V58" s="164"/>
      <c r="W58" s="315"/>
      <c r="X58" s="160">
        <v>27</v>
      </c>
      <c r="Y58" s="161">
        <v>27</v>
      </c>
      <c r="Z58" s="161">
        <v>26</v>
      </c>
      <c r="AA58" s="161">
        <v>34</v>
      </c>
      <c r="AB58" s="161"/>
      <c r="AC58" s="161"/>
      <c r="AD58" s="162"/>
      <c r="AE58" s="163">
        <v>26</v>
      </c>
      <c r="AF58" s="315">
        <v>25</v>
      </c>
      <c r="AG58" s="163">
        <v>19</v>
      </c>
      <c r="AH58" s="164">
        <v>29</v>
      </c>
      <c r="AI58" s="164">
        <v>18</v>
      </c>
      <c r="AJ58" s="164"/>
      <c r="AK58" s="165"/>
      <c r="AL58" s="567">
        <v>35</v>
      </c>
      <c r="AM58" s="539">
        <v>34</v>
      </c>
      <c r="AN58" s="539">
        <v>26</v>
      </c>
      <c r="AO58" s="539"/>
      <c r="AP58" s="539"/>
      <c r="AQ58" s="539"/>
      <c r="AR58" s="540"/>
    </row>
    <row r="59" spans="3:44" ht="21" x14ac:dyDescent="0.35">
      <c r="C59" s="72" t="s">
        <v>200</v>
      </c>
      <c r="D59" s="72" t="s">
        <v>164</v>
      </c>
      <c r="E59" s="79">
        <v>51197</v>
      </c>
      <c r="F59" s="119" t="s">
        <v>35</v>
      </c>
      <c r="G59" s="151">
        <f t="shared" si="4"/>
        <v>64.929770867270861</v>
      </c>
      <c r="H59" s="225" t="s">
        <v>43</v>
      </c>
      <c r="I59" s="220">
        <f t="shared" si="5"/>
        <v>8</v>
      </c>
      <c r="J59" s="166"/>
      <c r="K59" s="161"/>
      <c r="L59" s="161"/>
      <c r="M59" s="161"/>
      <c r="N59" s="161"/>
      <c r="O59" s="161"/>
      <c r="P59" s="167"/>
      <c r="Q59" s="163"/>
      <c r="R59" s="164"/>
      <c r="S59" s="164"/>
      <c r="T59" s="164"/>
      <c r="U59" s="164"/>
      <c r="V59" s="164"/>
      <c r="W59" s="315">
        <v>19</v>
      </c>
      <c r="X59" s="160"/>
      <c r="Y59" s="161">
        <v>23</v>
      </c>
      <c r="Z59" s="161">
        <v>23</v>
      </c>
      <c r="AA59" s="161">
        <v>29</v>
      </c>
      <c r="AB59" s="161">
        <v>23</v>
      </c>
      <c r="AC59" s="161"/>
      <c r="AD59" s="162"/>
      <c r="AE59" s="163"/>
      <c r="AF59" s="315">
        <v>23</v>
      </c>
      <c r="AG59" s="163"/>
      <c r="AH59" s="164"/>
      <c r="AI59" s="164"/>
      <c r="AJ59" s="164"/>
      <c r="AK59" s="165"/>
      <c r="AL59" s="567">
        <v>34</v>
      </c>
      <c r="AM59" s="539">
        <v>17</v>
      </c>
      <c r="AN59" s="539"/>
      <c r="AO59" s="539"/>
      <c r="AP59" s="539"/>
      <c r="AQ59" s="539"/>
      <c r="AR59" s="540"/>
    </row>
    <row r="60" spans="3:44" ht="21" x14ac:dyDescent="0.35">
      <c r="C60" s="81" t="s">
        <v>186</v>
      </c>
      <c r="D60" s="81" t="s">
        <v>83</v>
      </c>
      <c r="E60" s="82">
        <v>51181</v>
      </c>
      <c r="F60" s="115" t="s">
        <v>35</v>
      </c>
      <c r="G60" s="151">
        <f t="shared" si="4"/>
        <v>70.679384284260436</v>
      </c>
      <c r="H60" s="225" t="s">
        <v>43</v>
      </c>
      <c r="I60" s="220">
        <f t="shared" si="5"/>
        <v>12</v>
      </c>
      <c r="J60" s="166"/>
      <c r="K60" s="161"/>
      <c r="L60" s="161"/>
      <c r="M60" s="161"/>
      <c r="N60" s="161"/>
      <c r="O60" s="161"/>
      <c r="P60" s="167"/>
      <c r="Q60" s="163">
        <v>19</v>
      </c>
      <c r="R60" s="164">
        <v>24</v>
      </c>
      <c r="S60" s="164">
        <v>28</v>
      </c>
      <c r="T60" s="164">
        <v>30</v>
      </c>
      <c r="U60" s="164">
        <v>30</v>
      </c>
      <c r="V60" s="164">
        <v>32</v>
      </c>
      <c r="W60" s="315">
        <v>26</v>
      </c>
      <c r="X60" s="160">
        <v>24</v>
      </c>
      <c r="Y60" s="161">
        <v>28</v>
      </c>
      <c r="Z60" s="161"/>
      <c r="AA60" s="161">
        <v>29</v>
      </c>
      <c r="AB60" s="161">
        <v>26</v>
      </c>
      <c r="AC60" s="161">
        <v>22</v>
      </c>
      <c r="AD60" s="162"/>
      <c r="AE60" s="163"/>
      <c r="AF60" s="315"/>
      <c r="AG60" s="163"/>
      <c r="AH60" s="164"/>
      <c r="AI60" s="164"/>
      <c r="AJ60" s="164"/>
      <c r="AK60" s="165"/>
      <c r="AL60" s="567"/>
      <c r="AM60" s="539"/>
      <c r="AN60" s="539"/>
      <c r="AO60" s="539"/>
      <c r="AP60" s="539"/>
      <c r="AQ60" s="539"/>
      <c r="AR60" s="540"/>
    </row>
    <row r="61" spans="3:44" ht="21" x14ac:dyDescent="0.35">
      <c r="C61" s="81" t="s">
        <v>93</v>
      </c>
      <c r="D61" s="81" t="s">
        <v>189</v>
      </c>
      <c r="E61" s="82">
        <v>51188</v>
      </c>
      <c r="F61" s="115" t="s">
        <v>35</v>
      </c>
      <c r="G61" s="151">
        <f t="shared" si="4"/>
        <v>73.608718901213649</v>
      </c>
      <c r="H61" s="225" t="s">
        <v>43</v>
      </c>
      <c r="I61" s="220">
        <f t="shared" si="5"/>
        <v>12</v>
      </c>
      <c r="J61" s="166"/>
      <c r="K61" s="161"/>
      <c r="L61" s="161"/>
      <c r="M61" s="161"/>
      <c r="N61" s="161"/>
      <c r="O61" s="161"/>
      <c r="P61" s="167"/>
      <c r="Q61" s="163"/>
      <c r="R61" s="164"/>
      <c r="S61" s="164"/>
      <c r="T61" s="164"/>
      <c r="U61" s="164"/>
      <c r="V61" s="164"/>
      <c r="W61" s="315"/>
      <c r="X61" s="160"/>
      <c r="Y61" s="161"/>
      <c r="Z61" s="161"/>
      <c r="AA61" s="161">
        <v>31</v>
      </c>
      <c r="AB61" s="161">
        <v>20</v>
      </c>
      <c r="AC61" s="161">
        <v>15</v>
      </c>
      <c r="AD61" s="162"/>
      <c r="AE61" s="163">
        <v>30</v>
      </c>
      <c r="AF61" s="315">
        <v>20</v>
      </c>
      <c r="AG61" s="163">
        <v>18</v>
      </c>
      <c r="AH61" s="164">
        <v>27</v>
      </c>
      <c r="AI61" s="164">
        <v>20</v>
      </c>
      <c r="AJ61" s="164">
        <v>35</v>
      </c>
      <c r="AK61" s="165"/>
      <c r="AL61" s="567">
        <v>36</v>
      </c>
      <c r="AM61" s="539">
        <v>33</v>
      </c>
      <c r="AN61" s="539">
        <v>34</v>
      </c>
      <c r="AO61" s="539"/>
      <c r="AP61" s="539"/>
      <c r="AQ61" s="539"/>
      <c r="AR61" s="540"/>
    </row>
    <row r="62" spans="3:44" ht="21" x14ac:dyDescent="0.35">
      <c r="C62" s="81" t="s">
        <v>108</v>
      </c>
      <c r="D62" s="81" t="s">
        <v>78</v>
      </c>
      <c r="E62" s="82">
        <v>50334</v>
      </c>
      <c r="F62" s="115" t="s">
        <v>35</v>
      </c>
      <c r="G62" s="151">
        <v>55.971659919028347</v>
      </c>
      <c r="H62" s="225" t="s">
        <v>43</v>
      </c>
      <c r="I62" s="220">
        <v>2</v>
      </c>
      <c r="J62" s="166"/>
      <c r="K62" s="161"/>
      <c r="L62" s="161"/>
      <c r="M62" s="161"/>
      <c r="N62" s="161"/>
      <c r="O62" s="161"/>
      <c r="P62" s="167"/>
      <c r="Q62" s="163"/>
      <c r="R62" s="164"/>
      <c r="S62" s="164"/>
      <c r="T62" s="164"/>
      <c r="U62" s="164"/>
      <c r="V62" s="164"/>
      <c r="W62" s="315">
        <v>25</v>
      </c>
      <c r="X62" s="160"/>
      <c r="Y62" s="161"/>
      <c r="Z62" s="161"/>
      <c r="AA62" s="161"/>
      <c r="AB62" s="161"/>
      <c r="AC62" s="161"/>
      <c r="AD62" s="162"/>
      <c r="AE62" s="163"/>
      <c r="AF62" s="315"/>
      <c r="AG62" s="163"/>
      <c r="AH62" s="164"/>
      <c r="AI62" s="164"/>
      <c r="AJ62" s="164"/>
      <c r="AK62" s="165"/>
      <c r="AL62" s="567"/>
      <c r="AM62" s="539"/>
      <c r="AN62" s="539"/>
      <c r="AO62" s="539"/>
      <c r="AP62" s="539"/>
      <c r="AQ62" s="539"/>
      <c r="AR62" s="540"/>
    </row>
    <row r="63" spans="3:44" ht="21" x14ac:dyDescent="0.35">
      <c r="C63" s="81" t="s">
        <v>108</v>
      </c>
      <c r="D63" s="81" t="s">
        <v>130</v>
      </c>
      <c r="E63" s="82">
        <v>50194</v>
      </c>
      <c r="F63" s="115" t="s">
        <v>35</v>
      </c>
      <c r="G63" s="151">
        <f>SUM(J63/J$6+K63/K$6+L63/L$6+M63/M$6+N63/N$6+O63/O$6+P63/P$6+Q63/Q$6+R63/R$6+S63/S$6+T63/T$6+U63/U$6+V63/V$6+W63/W$6+X63/X$6+Y63/Y$6+Z63/Z$6+AA63/AA$6+AB63/AB$6+AC63/AC$6+AD63/AD$6+AE63/AE$6+AF63/AF$6+AG63/AG$6+AH63/AH$6+AI63/AI$6+AJ63/AJ$6+AK63/AK$6+AL63/AL$6+AM63/AM$6+AN63/AN$6+AO63/AO$6+AP63/AP$6+AQ63/AQ$6+AR63/AR$6)/I63*100</f>
        <v>65.714285714285708</v>
      </c>
      <c r="H63" s="225" t="s">
        <v>43</v>
      </c>
      <c r="I63" s="220">
        <f>COUNTIFS(J63:BK63,"&gt;0")</f>
        <v>1</v>
      </c>
      <c r="J63" s="166"/>
      <c r="K63" s="161"/>
      <c r="L63" s="161"/>
      <c r="M63" s="161"/>
      <c r="N63" s="161"/>
      <c r="O63" s="161"/>
      <c r="P63" s="167"/>
      <c r="Q63" s="163"/>
      <c r="R63" s="164"/>
      <c r="S63" s="164"/>
      <c r="T63" s="164"/>
      <c r="U63" s="164"/>
      <c r="V63" s="164"/>
      <c r="W63" s="315"/>
      <c r="X63" s="160"/>
      <c r="Y63" s="161"/>
      <c r="Z63" s="161"/>
      <c r="AA63" s="161"/>
      <c r="AB63" s="161"/>
      <c r="AC63" s="161"/>
      <c r="AD63" s="162"/>
      <c r="AE63" s="163"/>
      <c r="AF63" s="315">
        <v>23</v>
      </c>
      <c r="AG63" s="163"/>
      <c r="AH63" s="164"/>
      <c r="AI63" s="164"/>
      <c r="AJ63" s="164"/>
      <c r="AK63" s="165"/>
      <c r="AL63" s="567"/>
      <c r="AM63" s="539"/>
      <c r="AN63" s="539"/>
      <c r="AO63" s="539"/>
      <c r="AP63" s="539"/>
      <c r="AQ63" s="539"/>
      <c r="AR63" s="540"/>
    </row>
    <row r="64" spans="3:44" ht="21" x14ac:dyDescent="0.35">
      <c r="C64" s="81" t="s">
        <v>74</v>
      </c>
      <c r="D64" s="81" t="s">
        <v>83</v>
      </c>
      <c r="E64" s="82">
        <v>51196</v>
      </c>
      <c r="F64" s="115" t="s">
        <v>35</v>
      </c>
      <c r="G64" s="151">
        <f>SUM(J64/J$6+K64/K$6+L64/L$6+M64/M$6+N64/N$6+O64/O$6+P64/P$6+Q64/Q$6+R64/R$6+S64/S$6+T64/T$6+U64/U$6+V64/V$6+W64/W$6+X64/X$6+Y64/Y$6+Z64/Z$6+AA64/AA$6+AB64/AB$6+AC64/AC$6+AD64/AD$6+AE64/AE$6+AF64/AF$6+AG64/AG$6+AH64/AH$6+AI64/AI$6+AJ64/AJ$6+AK64/AK$6+AL64/AL$6+AM64/AM$6+AN64/AN$6+AO64/AO$6+AP64/AP$6+AQ64/AQ$6+AR64/AR$6)/I64*100</f>
        <v>59.565004565004564</v>
      </c>
      <c r="H64" s="225" t="s">
        <v>43</v>
      </c>
      <c r="I64" s="220">
        <f>COUNTIFS(J64:BK64,"&gt;0")</f>
        <v>9</v>
      </c>
      <c r="J64" s="166"/>
      <c r="K64" s="161"/>
      <c r="L64" s="161"/>
      <c r="M64" s="161"/>
      <c r="N64" s="161"/>
      <c r="O64" s="161"/>
      <c r="P64" s="167"/>
      <c r="Q64" s="163"/>
      <c r="R64" s="164">
        <v>20</v>
      </c>
      <c r="S64" s="164"/>
      <c r="T64" s="164">
        <v>23</v>
      </c>
      <c r="U64" s="164">
        <v>23</v>
      </c>
      <c r="V64" s="164"/>
      <c r="W64" s="315"/>
      <c r="X64" s="160">
        <v>26</v>
      </c>
      <c r="Y64" s="161"/>
      <c r="Z64" s="161"/>
      <c r="AA64" s="161">
        <v>22</v>
      </c>
      <c r="AB64" s="161">
        <v>18</v>
      </c>
      <c r="AC64" s="161"/>
      <c r="AD64" s="162"/>
      <c r="AE64" s="163">
        <v>24</v>
      </c>
      <c r="AF64" s="315">
        <v>20</v>
      </c>
      <c r="AG64" s="163"/>
      <c r="AH64" s="164"/>
      <c r="AI64" s="164"/>
      <c r="AJ64" s="164"/>
      <c r="AK64" s="165"/>
      <c r="AL64" s="567"/>
      <c r="AM64" s="539">
        <v>24</v>
      </c>
      <c r="AN64" s="539"/>
      <c r="AO64" s="539"/>
      <c r="AP64" s="539"/>
      <c r="AQ64" s="539"/>
      <c r="AR64" s="540"/>
    </row>
    <row r="65" spans="3:44" ht="21" x14ac:dyDescent="0.35">
      <c r="C65" s="81" t="s">
        <v>87</v>
      </c>
      <c r="D65" s="81" t="s">
        <v>92</v>
      </c>
      <c r="E65" s="82">
        <v>50997</v>
      </c>
      <c r="F65" s="115" t="s">
        <v>32</v>
      </c>
      <c r="G65" s="151" t="e">
        <f>SUM(J65/J$6+K65/K$6+L65/L$6+M65/M$6+N65/N$6+O65/O$6+P65/P$6+Q65/Q$6+R65/R$6+S65/S$6+T65/T$6+U65/U$6+V65/V$6+W65/W$6+X65/X$6+Y65/Y$6+Z65/Z$6+AA65/AA$6+AB65/AB$6+AC65/AC$6+AD65/AD$6+AE65/AE$6+AF65/AF$6+AG65/AG$6+AH65/AH$6+AI65/AI$6+AJ65/AJ$6+AK65/AK$6+AL65/AL$6+AM65/AM$6+AN65/AN$6+AO65/AO$6+AP65/AP$6+AQ65/AQ$6+AR65/AR$6)/I65*100</f>
        <v>#DIV/0!</v>
      </c>
      <c r="H65" s="225" t="s">
        <v>43</v>
      </c>
      <c r="I65" s="220">
        <f>COUNTIFS(J65:BK65,"&gt;0")</f>
        <v>0</v>
      </c>
      <c r="J65" s="166"/>
      <c r="K65" s="161"/>
      <c r="L65" s="161"/>
      <c r="M65" s="161"/>
      <c r="N65" s="161"/>
      <c r="O65" s="161"/>
      <c r="P65" s="167"/>
      <c r="Q65" s="163"/>
      <c r="R65" s="164"/>
      <c r="S65" s="164"/>
      <c r="T65" s="164"/>
      <c r="U65" s="164"/>
      <c r="V65" s="164"/>
      <c r="W65" s="315"/>
      <c r="X65" s="160"/>
      <c r="Y65" s="161"/>
      <c r="Z65" s="161"/>
      <c r="AA65" s="161"/>
      <c r="AB65" s="161"/>
      <c r="AC65" s="161"/>
      <c r="AD65" s="162"/>
      <c r="AE65" s="163"/>
      <c r="AF65" s="315"/>
      <c r="AG65" s="163"/>
      <c r="AH65" s="164"/>
      <c r="AI65" s="164"/>
      <c r="AJ65" s="164"/>
      <c r="AK65" s="165"/>
      <c r="AL65" s="567"/>
      <c r="AM65" s="539"/>
      <c r="AN65" s="539"/>
      <c r="AO65" s="539"/>
      <c r="AP65" s="539"/>
      <c r="AQ65" s="539"/>
      <c r="AR65" s="540"/>
    </row>
    <row r="66" spans="3:44" ht="21.75" thickBot="1" x14ac:dyDescent="0.4">
      <c r="C66" s="81" t="s">
        <v>70</v>
      </c>
      <c r="D66" s="81" t="s">
        <v>71</v>
      </c>
      <c r="E66" s="82">
        <v>51076</v>
      </c>
      <c r="F66" s="115" t="s">
        <v>35</v>
      </c>
      <c r="G66" s="151">
        <v>58.974358974358978</v>
      </c>
      <c r="H66" s="225" t="s">
        <v>43</v>
      </c>
      <c r="I66" s="220">
        <v>1</v>
      </c>
      <c r="J66" s="166"/>
      <c r="K66" s="161"/>
      <c r="L66" s="161"/>
      <c r="M66" s="161"/>
      <c r="N66" s="161"/>
      <c r="O66" s="161"/>
      <c r="P66" s="167"/>
      <c r="Q66" s="163"/>
      <c r="R66" s="164"/>
      <c r="S66" s="164"/>
      <c r="T66" s="164"/>
      <c r="U66" s="164"/>
      <c r="V66" s="164"/>
      <c r="W66" s="315"/>
      <c r="X66" s="160"/>
      <c r="Y66" s="161"/>
      <c r="Z66" s="161"/>
      <c r="AA66" s="161"/>
      <c r="AB66" s="161"/>
      <c r="AC66" s="161"/>
      <c r="AD66" s="162"/>
      <c r="AE66" s="163"/>
      <c r="AF66" s="315"/>
      <c r="AG66" s="163"/>
      <c r="AH66" s="164"/>
      <c r="AI66" s="164"/>
      <c r="AJ66" s="164"/>
      <c r="AK66" s="165"/>
      <c r="AL66" s="567"/>
      <c r="AM66" s="539"/>
      <c r="AN66" s="539"/>
      <c r="AO66" s="539"/>
      <c r="AP66" s="539"/>
      <c r="AQ66" s="539"/>
      <c r="AR66" s="540"/>
    </row>
    <row r="67" spans="3:44" ht="21" x14ac:dyDescent="0.35">
      <c r="C67" s="200" t="s">
        <v>149</v>
      </c>
      <c r="D67" s="200" t="s">
        <v>87</v>
      </c>
      <c r="E67" s="390">
        <v>60201</v>
      </c>
      <c r="F67" s="391" t="s">
        <v>32</v>
      </c>
      <c r="G67" s="151">
        <f t="shared" ref="G67:G72" si="6">SUM(J67/J$6+K67/K$6+L67/L$6+M67/M$6+N67/N$6+O67/O$6+P67/P$6+Q67/Q$6+R67/R$6+S67/S$6+T67/T$6+U67/U$6+V67/V$6+W67/W$6+X67/X$6+Y67/Y$6+Z67/Z$6+AA67/AA$6+AB67/AB$6+AC67/AC$6+AD67/AD$6+AE67/AE$6+AF67/AF$6+AG67/AG$6+AH67/AH$6+AI67/AI$6+AJ67/AJ$6+AK67/AK$6+AL67/AL$6+AM67/AM$6+AN67/AN$6+AO67/AO$6+AP67/AP$6+AQ67/AQ$6+AR67/AR$6)/I67*100</f>
        <v>55.26315789473685</v>
      </c>
      <c r="H67" s="225" t="s">
        <v>43</v>
      </c>
      <c r="I67" s="220">
        <v>1</v>
      </c>
      <c r="J67" s="395">
        <v>21</v>
      </c>
      <c r="K67" s="396"/>
      <c r="L67" s="396"/>
      <c r="M67" s="396"/>
      <c r="N67" s="396"/>
      <c r="O67" s="396"/>
      <c r="P67" s="397"/>
      <c r="Q67" s="393"/>
      <c r="R67" s="394"/>
      <c r="S67" s="394"/>
      <c r="T67" s="394"/>
      <c r="U67" s="394"/>
      <c r="V67" s="394"/>
      <c r="W67" s="398"/>
      <c r="X67" s="399"/>
      <c r="Y67" s="396"/>
      <c r="Z67" s="396"/>
      <c r="AA67" s="396"/>
      <c r="AB67" s="396"/>
      <c r="AC67" s="396"/>
      <c r="AD67" s="400"/>
      <c r="AE67" s="156"/>
      <c r="AF67" s="316"/>
      <c r="AG67" s="163"/>
      <c r="AH67" s="164"/>
      <c r="AI67" s="164"/>
      <c r="AJ67" s="164"/>
      <c r="AK67" s="165"/>
      <c r="AL67" s="567"/>
      <c r="AM67" s="539"/>
      <c r="AN67" s="539"/>
      <c r="AO67" s="539"/>
      <c r="AP67" s="539"/>
      <c r="AQ67" s="539"/>
      <c r="AR67" s="540"/>
    </row>
    <row r="68" spans="3:44" ht="21" x14ac:dyDescent="0.35">
      <c r="C68" s="81" t="s">
        <v>173</v>
      </c>
      <c r="D68" s="81" t="s">
        <v>121</v>
      </c>
      <c r="E68" s="82">
        <v>51180</v>
      </c>
      <c r="F68" s="115" t="s">
        <v>34</v>
      </c>
      <c r="G68" s="151">
        <f t="shared" si="6"/>
        <v>69.279409053015854</v>
      </c>
      <c r="H68" s="225" t="s">
        <v>43</v>
      </c>
      <c r="I68" s="220">
        <f>COUNTIFS(J68:BK68,"&gt;0")</f>
        <v>12</v>
      </c>
      <c r="J68" s="166">
        <v>21</v>
      </c>
      <c r="K68" s="161">
        <v>14</v>
      </c>
      <c r="L68" s="161"/>
      <c r="M68" s="161">
        <v>23</v>
      </c>
      <c r="N68" s="161"/>
      <c r="O68" s="161">
        <v>25</v>
      </c>
      <c r="P68" s="167"/>
      <c r="Q68" s="163">
        <v>28</v>
      </c>
      <c r="R68" s="164"/>
      <c r="S68" s="164">
        <v>31</v>
      </c>
      <c r="T68" s="164">
        <v>31</v>
      </c>
      <c r="U68" s="164"/>
      <c r="V68" s="164"/>
      <c r="W68" s="315">
        <v>27</v>
      </c>
      <c r="X68" s="160"/>
      <c r="Y68" s="161"/>
      <c r="Z68" s="161"/>
      <c r="AA68" s="161"/>
      <c r="AB68" s="161">
        <v>29</v>
      </c>
      <c r="AC68" s="161">
        <v>21</v>
      </c>
      <c r="AD68" s="162"/>
      <c r="AE68" s="163"/>
      <c r="AF68" s="315"/>
      <c r="AG68" s="163">
        <v>18</v>
      </c>
      <c r="AH68" s="164">
        <v>33</v>
      </c>
      <c r="AI68" s="164"/>
      <c r="AJ68" s="164"/>
      <c r="AK68" s="165"/>
      <c r="AL68" s="567"/>
      <c r="AM68" s="539"/>
      <c r="AN68" s="539"/>
      <c r="AO68" s="539"/>
      <c r="AP68" s="539"/>
      <c r="AQ68" s="539"/>
      <c r="AR68" s="540"/>
    </row>
    <row r="69" spans="3:44" ht="21" x14ac:dyDescent="0.35">
      <c r="C69" s="81" t="s">
        <v>177</v>
      </c>
      <c r="D69" s="81" t="s">
        <v>68</v>
      </c>
      <c r="E69" s="82">
        <v>51157</v>
      </c>
      <c r="F69" s="115" t="s">
        <v>33</v>
      </c>
      <c r="G69" s="151">
        <f t="shared" si="6"/>
        <v>65.923389452801217</v>
      </c>
      <c r="H69" s="225" t="s">
        <v>43</v>
      </c>
      <c r="I69" s="220">
        <f>COUNTIFS(J69:BK69,"&gt;0")</f>
        <v>3</v>
      </c>
      <c r="J69" s="166"/>
      <c r="K69" s="161"/>
      <c r="L69" s="161"/>
      <c r="M69" s="161"/>
      <c r="N69" s="161"/>
      <c r="O69" s="161"/>
      <c r="P69" s="167"/>
      <c r="Q69" s="163">
        <v>20</v>
      </c>
      <c r="R69" s="164"/>
      <c r="S69" s="164"/>
      <c r="T69" s="164"/>
      <c r="U69" s="164"/>
      <c r="V69" s="164"/>
      <c r="W69" s="315"/>
      <c r="X69" s="160">
        <v>31</v>
      </c>
      <c r="Y69" s="161"/>
      <c r="Z69" s="161"/>
      <c r="AA69" s="161"/>
      <c r="AB69" s="161"/>
      <c r="AC69" s="161"/>
      <c r="AD69" s="162"/>
      <c r="AE69" s="163"/>
      <c r="AF69" s="315"/>
      <c r="AG69" s="163"/>
      <c r="AH69" s="164"/>
      <c r="AI69" s="164"/>
      <c r="AJ69" s="164"/>
      <c r="AK69" s="165"/>
      <c r="AL69" s="567"/>
      <c r="AM69" s="539">
        <v>22</v>
      </c>
      <c r="AN69" s="539"/>
      <c r="AO69" s="539"/>
      <c r="AP69" s="539"/>
      <c r="AQ69" s="539"/>
      <c r="AR69" s="540"/>
    </row>
    <row r="70" spans="3:44" ht="21" x14ac:dyDescent="0.35">
      <c r="C70" s="81" t="s">
        <v>100</v>
      </c>
      <c r="D70" s="81" t="s">
        <v>76</v>
      </c>
      <c r="E70" s="82">
        <v>50168</v>
      </c>
      <c r="F70" s="115" t="s">
        <v>33</v>
      </c>
      <c r="G70" s="151">
        <f t="shared" si="6"/>
        <v>68.657219973009447</v>
      </c>
      <c r="H70" s="225" t="s">
        <v>43</v>
      </c>
      <c r="I70" s="220">
        <f>COUNTIFS(J70:BK70,"&gt;0")</f>
        <v>2</v>
      </c>
      <c r="J70" s="166">
        <v>21</v>
      </c>
      <c r="K70" s="161"/>
      <c r="L70" s="161"/>
      <c r="M70" s="161"/>
      <c r="N70" s="161"/>
      <c r="O70" s="161"/>
      <c r="P70" s="167"/>
      <c r="Q70" s="163"/>
      <c r="R70" s="164"/>
      <c r="S70" s="164"/>
      <c r="T70" s="164"/>
      <c r="U70" s="164">
        <v>32</v>
      </c>
      <c r="V70" s="164"/>
      <c r="W70" s="315"/>
      <c r="X70" s="160"/>
      <c r="Y70" s="161"/>
      <c r="Z70" s="161"/>
      <c r="AA70" s="161"/>
      <c r="AB70" s="161"/>
      <c r="AC70" s="161"/>
      <c r="AD70" s="162"/>
      <c r="AE70" s="163"/>
      <c r="AF70" s="315"/>
      <c r="AG70" s="163"/>
      <c r="AH70" s="164"/>
      <c r="AI70" s="164"/>
      <c r="AJ70" s="164"/>
      <c r="AK70" s="165"/>
      <c r="AL70" s="567"/>
      <c r="AM70" s="539"/>
      <c r="AN70" s="539"/>
      <c r="AO70" s="539"/>
      <c r="AP70" s="539"/>
      <c r="AQ70" s="539"/>
      <c r="AR70" s="540"/>
    </row>
    <row r="71" spans="3:44" ht="21" x14ac:dyDescent="0.35">
      <c r="C71" s="81" t="s">
        <v>100</v>
      </c>
      <c r="D71" s="81" t="s">
        <v>163</v>
      </c>
      <c r="E71" s="82">
        <v>51164</v>
      </c>
      <c r="F71" s="115" t="s">
        <v>35</v>
      </c>
      <c r="G71" s="151">
        <f t="shared" si="6"/>
        <v>69.703635822056881</v>
      </c>
      <c r="H71" s="225" t="s">
        <v>43</v>
      </c>
      <c r="I71" s="220">
        <f>COUNTIFS(J71:BK71,"&gt;0")</f>
        <v>12</v>
      </c>
      <c r="J71" s="166"/>
      <c r="K71" s="161"/>
      <c r="L71" s="161"/>
      <c r="M71" s="161"/>
      <c r="N71" s="161"/>
      <c r="O71" s="161"/>
      <c r="P71" s="167"/>
      <c r="Q71" s="163"/>
      <c r="R71" s="164"/>
      <c r="S71" s="164">
        <v>26</v>
      </c>
      <c r="T71" s="164">
        <v>25</v>
      </c>
      <c r="U71" s="164">
        <v>29</v>
      </c>
      <c r="V71" s="164"/>
      <c r="W71" s="315">
        <v>26</v>
      </c>
      <c r="X71" s="160">
        <v>29</v>
      </c>
      <c r="Y71" s="161">
        <v>31</v>
      </c>
      <c r="Z71" s="161">
        <v>22</v>
      </c>
      <c r="AA71" s="161">
        <v>31</v>
      </c>
      <c r="AB71" s="161">
        <v>23</v>
      </c>
      <c r="AC71" s="161"/>
      <c r="AD71" s="162"/>
      <c r="AE71" s="163">
        <v>26</v>
      </c>
      <c r="AF71" s="315"/>
      <c r="AG71" s="163">
        <v>17</v>
      </c>
      <c r="AH71" s="164">
        <v>25</v>
      </c>
      <c r="AI71" s="164"/>
      <c r="AJ71" s="164"/>
      <c r="AK71" s="165"/>
      <c r="AL71" s="567"/>
      <c r="AM71" s="539"/>
      <c r="AN71" s="539"/>
      <c r="AO71" s="539"/>
      <c r="AP71" s="539"/>
      <c r="AQ71" s="539"/>
      <c r="AR71" s="540"/>
    </row>
    <row r="72" spans="3:44" ht="21.75" thickBot="1" x14ac:dyDescent="0.4">
      <c r="C72" s="81" t="s">
        <v>214</v>
      </c>
      <c r="D72" s="81" t="s">
        <v>213</v>
      </c>
      <c r="E72" s="82">
        <v>51219</v>
      </c>
      <c r="F72" s="115" t="s">
        <v>35</v>
      </c>
      <c r="G72" s="151">
        <f t="shared" si="6"/>
        <v>67.887004035136471</v>
      </c>
      <c r="H72" s="225" t="s">
        <v>43</v>
      </c>
      <c r="I72" s="220">
        <f>COUNTIFS(J72:BK72,"&gt;0")</f>
        <v>8</v>
      </c>
      <c r="J72" s="166"/>
      <c r="K72" s="161"/>
      <c r="L72" s="161"/>
      <c r="M72" s="161"/>
      <c r="N72" s="161"/>
      <c r="O72" s="161"/>
      <c r="P72" s="167"/>
      <c r="Q72" s="163"/>
      <c r="R72" s="164"/>
      <c r="S72" s="164"/>
      <c r="T72" s="164"/>
      <c r="U72" s="164"/>
      <c r="V72" s="164"/>
      <c r="W72" s="315"/>
      <c r="X72" s="160"/>
      <c r="Y72" s="161"/>
      <c r="Z72" s="161"/>
      <c r="AA72" s="161"/>
      <c r="AB72" s="161"/>
      <c r="AC72" s="161"/>
      <c r="AD72" s="162"/>
      <c r="AE72" s="163">
        <v>20</v>
      </c>
      <c r="AF72" s="315">
        <v>23</v>
      </c>
      <c r="AG72" s="163">
        <v>22</v>
      </c>
      <c r="AH72" s="164"/>
      <c r="AI72" s="164">
        <v>19</v>
      </c>
      <c r="AJ72" s="164">
        <v>25</v>
      </c>
      <c r="AK72" s="165"/>
      <c r="AL72" s="567">
        <v>30</v>
      </c>
      <c r="AM72" s="539">
        <v>22</v>
      </c>
      <c r="AN72" s="539">
        <v>28</v>
      </c>
      <c r="AO72" s="539"/>
      <c r="AP72" s="539"/>
      <c r="AQ72" s="539"/>
      <c r="AR72" s="540"/>
    </row>
    <row r="73" spans="3:44" ht="21" x14ac:dyDescent="0.35">
      <c r="C73" s="200"/>
      <c r="D73" s="200"/>
      <c r="E73" s="390"/>
      <c r="F73" s="391"/>
      <c r="G73" s="151"/>
      <c r="H73" s="225"/>
      <c r="I73" s="220"/>
      <c r="J73" s="395"/>
      <c r="K73" s="396"/>
      <c r="L73" s="396"/>
      <c r="M73" s="396"/>
      <c r="N73" s="396"/>
      <c r="O73" s="396"/>
      <c r="P73" s="397"/>
      <c r="Q73" s="393"/>
      <c r="R73" s="394"/>
      <c r="S73" s="394"/>
      <c r="T73" s="394"/>
      <c r="U73" s="394"/>
      <c r="V73" s="394"/>
      <c r="W73" s="398"/>
      <c r="X73" s="399"/>
      <c r="Y73" s="396"/>
      <c r="Z73" s="396"/>
      <c r="AA73" s="396"/>
      <c r="AB73" s="396"/>
      <c r="AC73" s="396"/>
      <c r="AD73" s="400"/>
      <c r="AE73" s="156"/>
      <c r="AF73" s="316"/>
      <c r="AG73" s="163"/>
      <c r="AH73" s="164"/>
      <c r="AI73" s="164"/>
      <c r="AJ73" s="164"/>
      <c r="AK73" s="165"/>
      <c r="AL73" s="567"/>
      <c r="AM73" s="539"/>
      <c r="AN73" s="539"/>
      <c r="AO73" s="539"/>
      <c r="AP73" s="539"/>
      <c r="AQ73" s="539"/>
      <c r="AR73" s="540"/>
    </row>
    <row r="74" spans="3:44" ht="21" x14ac:dyDescent="0.35">
      <c r="C74" s="81"/>
      <c r="D74" s="81"/>
      <c r="E74" s="82"/>
      <c r="F74" s="115"/>
      <c r="G74" s="151"/>
      <c r="H74" s="225"/>
      <c r="I74" s="220"/>
      <c r="J74" s="166"/>
      <c r="K74" s="161"/>
      <c r="L74" s="161"/>
      <c r="M74" s="161"/>
      <c r="N74" s="161"/>
      <c r="O74" s="161"/>
      <c r="P74" s="167"/>
      <c r="Q74" s="163"/>
      <c r="R74" s="164"/>
      <c r="S74" s="164"/>
      <c r="T74" s="164"/>
      <c r="U74" s="164"/>
      <c r="V74" s="164"/>
      <c r="W74" s="315"/>
      <c r="X74" s="160"/>
      <c r="Y74" s="161"/>
      <c r="Z74" s="161"/>
      <c r="AA74" s="161"/>
      <c r="AB74" s="161"/>
      <c r="AC74" s="161"/>
      <c r="AD74" s="162"/>
      <c r="AE74" s="163"/>
      <c r="AF74" s="315"/>
      <c r="AG74" s="163"/>
      <c r="AH74" s="164"/>
      <c r="AI74" s="164"/>
      <c r="AJ74" s="164"/>
      <c r="AK74" s="165"/>
      <c r="AL74" s="567"/>
      <c r="AM74" s="539"/>
      <c r="AN74" s="539"/>
      <c r="AO74" s="539"/>
      <c r="AP74" s="539"/>
      <c r="AQ74" s="539"/>
      <c r="AR74" s="540"/>
    </row>
    <row r="75" spans="3:44" ht="21" x14ac:dyDescent="0.35">
      <c r="C75" s="81"/>
      <c r="D75" s="81"/>
      <c r="E75" s="82"/>
      <c r="F75" s="115"/>
      <c r="G75" s="151"/>
      <c r="H75" s="126"/>
      <c r="I75" s="220">
        <f t="shared" ref="I75:I76" si="7">COUNTIFS(J75:BK75,"&gt;0")</f>
        <v>0</v>
      </c>
      <c r="J75" s="166"/>
      <c r="K75" s="161"/>
      <c r="L75" s="161"/>
      <c r="M75" s="161"/>
      <c r="N75" s="161"/>
      <c r="O75" s="161"/>
      <c r="P75" s="167"/>
      <c r="Q75" s="163"/>
      <c r="R75" s="164"/>
      <c r="S75" s="164"/>
      <c r="T75" s="164"/>
      <c r="U75" s="164"/>
      <c r="V75" s="164"/>
      <c r="W75" s="315"/>
      <c r="X75" s="160"/>
      <c r="Y75" s="161"/>
      <c r="Z75" s="161"/>
      <c r="AA75" s="161"/>
      <c r="AB75" s="161"/>
      <c r="AC75" s="161"/>
      <c r="AD75" s="162"/>
      <c r="AE75" s="163"/>
      <c r="AF75" s="315"/>
      <c r="AG75" s="163"/>
      <c r="AH75" s="164"/>
      <c r="AI75" s="164"/>
      <c r="AJ75" s="164"/>
      <c r="AK75" s="165"/>
      <c r="AL75" s="567"/>
      <c r="AM75" s="539"/>
      <c r="AN75" s="539"/>
      <c r="AO75" s="539"/>
      <c r="AP75" s="539"/>
      <c r="AQ75" s="539"/>
      <c r="AR75" s="540"/>
    </row>
    <row r="76" spans="3:44" ht="21" x14ac:dyDescent="0.35">
      <c r="C76" s="81"/>
      <c r="D76" s="81"/>
      <c r="E76" s="82"/>
      <c r="F76" s="115"/>
      <c r="G76" s="151"/>
      <c r="H76" s="126"/>
      <c r="I76" s="220">
        <f t="shared" si="7"/>
        <v>0</v>
      </c>
      <c r="J76" s="166"/>
      <c r="K76" s="161"/>
      <c r="L76" s="161"/>
      <c r="M76" s="161"/>
      <c r="N76" s="161"/>
      <c r="O76" s="161"/>
      <c r="P76" s="167"/>
      <c r="Q76" s="163"/>
      <c r="R76" s="164"/>
      <c r="S76" s="164"/>
      <c r="T76" s="164"/>
      <c r="U76" s="164"/>
      <c r="V76" s="164"/>
      <c r="W76" s="315"/>
      <c r="X76" s="160"/>
      <c r="Y76" s="161"/>
      <c r="Z76" s="161"/>
      <c r="AA76" s="161"/>
      <c r="AB76" s="161"/>
      <c r="AC76" s="161"/>
      <c r="AD76" s="162"/>
      <c r="AE76" s="163"/>
      <c r="AF76" s="315"/>
      <c r="AG76" s="163"/>
      <c r="AH76" s="164"/>
      <c r="AI76" s="164"/>
      <c r="AJ76" s="164"/>
      <c r="AK76" s="165"/>
      <c r="AL76" s="567"/>
      <c r="AM76" s="539"/>
      <c r="AN76" s="539"/>
      <c r="AO76" s="539"/>
      <c r="AP76" s="539"/>
      <c r="AQ76" s="539"/>
      <c r="AR76" s="540"/>
    </row>
    <row r="77" spans="3:44" ht="21.75" thickBot="1" x14ac:dyDescent="0.4">
      <c r="C77" s="409"/>
      <c r="D77" s="409"/>
      <c r="E77" s="410"/>
      <c r="F77" s="378"/>
      <c r="G77" s="379"/>
      <c r="H77" s="380"/>
      <c r="I77" s="381"/>
      <c r="J77" s="384"/>
      <c r="K77" s="385"/>
      <c r="L77" s="385"/>
      <c r="M77" s="385"/>
      <c r="N77" s="385"/>
      <c r="O77" s="385"/>
      <c r="P77" s="386"/>
      <c r="Q77" s="382"/>
      <c r="R77" s="383"/>
      <c r="S77" s="383"/>
      <c r="T77" s="383"/>
      <c r="U77" s="383"/>
      <c r="V77" s="383"/>
      <c r="W77" s="387"/>
      <c r="X77" s="388"/>
      <c r="Y77" s="385"/>
      <c r="Z77" s="385"/>
      <c r="AA77" s="385"/>
      <c r="AB77" s="385"/>
      <c r="AC77" s="385"/>
      <c r="AD77" s="389"/>
      <c r="AE77" s="455"/>
      <c r="AF77" s="548"/>
      <c r="AG77" s="455"/>
      <c r="AH77" s="456"/>
      <c r="AI77" s="456"/>
      <c r="AJ77" s="456"/>
      <c r="AK77" s="457"/>
      <c r="AL77" s="568"/>
      <c r="AM77" s="543"/>
      <c r="AN77" s="543"/>
      <c r="AO77" s="543"/>
      <c r="AP77" s="543"/>
      <c r="AQ77" s="543"/>
      <c r="AR77" s="544"/>
    </row>
    <row r="78" spans="3:44" ht="21.75" thickBot="1" x14ac:dyDescent="0.4">
      <c r="C78" s="401"/>
      <c r="D78" s="402"/>
      <c r="E78" s="403"/>
      <c r="F78" s="402"/>
      <c r="G78" s="404"/>
      <c r="H78" s="405"/>
      <c r="I78" s="406"/>
      <c r="J78" s="407"/>
      <c r="K78" s="407"/>
      <c r="L78" s="407"/>
      <c r="M78" s="407"/>
      <c r="N78" s="407"/>
      <c r="O78" s="407"/>
      <c r="P78" s="407"/>
      <c r="Q78" s="407"/>
      <c r="R78" s="407"/>
      <c r="S78" s="407"/>
      <c r="T78" s="407"/>
      <c r="U78" s="407"/>
      <c r="V78" s="407"/>
      <c r="W78" s="407"/>
      <c r="X78" s="407"/>
      <c r="Y78" s="407"/>
      <c r="Z78" s="407"/>
      <c r="AA78" s="407"/>
      <c r="AB78" s="407"/>
      <c r="AC78" s="407"/>
      <c r="AD78" s="407"/>
      <c r="AE78" s="407"/>
      <c r="AF78" s="407"/>
      <c r="AG78" s="503"/>
      <c r="AH78" s="503"/>
      <c r="AI78" s="503"/>
      <c r="AJ78" s="503"/>
      <c r="AK78" s="570"/>
      <c r="AL78" s="504"/>
      <c r="AM78" s="504"/>
      <c r="AN78" s="504"/>
      <c r="AO78" s="504"/>
      <c r="AP78" s="504"/>
      <c r="AQ78" s="504"/>
      <c r="AR78" s="505"/>
    </row>
    <row r="79" spans="3:44" ht="21" x14ac:dyDescent="0.35">
      <c r="C79" s="200"/>
      <c r="D79" s="200"/>
      <c r="E79" s="390"/>
      <c r="F79" s="391"/>
      <c r="G79" s="392"/>
      <c r="H79" s="225"/>
      <c r="I79" s="220"/>
      <c r="J79" s="395"/>
      <c r="K79" s="396"/>
      <c r="L79" s="396"/>
      <c r="M79" s="396"/>
      <c r="N79" s="396"/>
      <c r="O79" s="396"/>
      <c r="P79" s="397"/>
      <c r="Q79" s="393"/>
      <c r="R79" s="394"/>
      <c r="S79" s="394"/>
      <c r="T79" s="394"/>
      <c r="U79" s="394"/>
      <c r="V79" s="394"/>
      <c r="W79" s="398"/>
      <c r="X79" s="399"/>
      <c r="Y79" s="396"/>
      <c r="Z79" s="396"/>
      <c r="AA79" s="396"/>
      <c r="AB79" s="396"/>
      <c r="AC79" s="396"/>
      <c r="AD79" s="400"/>
      <c r="AE79" s="156"/>
      <c r="AF79" s="316"/>
      <c r="AG79" s="156"/>
      <c r="AH79" s="157"/>
      <c r="AI79" s="157"/>
      <c r="AJ79" s="157"/>
      <c r="AK79" s="158"/>
      <c r="AL79" s="566"/>
      <c r="AM79" s="536"/>
      <c r="AN79" s="536"/>
      <c r="AO79" s="536"/>
      <c r="AP79" s="536"/>
      <c r="AQ79" s="536"/>
      <c r="AR79" s="537"/>
    </row>
    <row r="80" spans="3:44" ht="21" x14ac:dyDescent="0.35">
      <c r="C80" s="81" t="s">
        <v>187</v>
      </c>
      <c r="D80" s="81" t="s">
        <v>87</v>
      </c>
      <c r="E80" s="82">
        <v>51177</v>
      </c>
      <c r="F80" s="115" t="s">
        <v>37</v>
      </c>
      <c r="G80" s="151">
        <f t="shared" ref="G80:G90" si="8">SUM(J80/J$6+K80/K$6+L80/L$6+M80/M$6+N80/N$6+O80/O$6+P80/P$6+Q80/Q$6+R80/R$6+S80/S$6+T80/T$6+U80/U$6+V80/V$6+W80/W$6+X80/X$6+Y80/Y$6+Z80/Z$6+AA80/AA$6+AB80/AB$6+AC80/AC$6+AD80/AD$6+AE80/AE$6+AF80/AF$6+AG80/AG$6+AH80/AH$6+AI80/AI$6+AJ80/AJ$6+AK80/AK$6+AL80/AL$6+AM80/AM$6+AN80/AN$6+AO80/AO$6+AP80/AP$6+AQ80/AQ$6+AR80/AR$6)/I80*100</f>
        <v>45.945945945945951</v>
      </c>
      <c r="H80" s="126" t="s">
        <v>206</v>
      </c>
      <c r="I80" s="220">
        <f t="shared" ref="I80:I90" si="9">COUNTIFS(J80:BK80,"&gt;0")</f>
        <v>1</v>
      </c>
      <c r="J80" s="166"/>
      <c r="K80" s="161"/>
      <c r="L80" s="161"/>
      <c r="M80" s="161"/>
      <c r="N80" s="161"/>
      <c r="O80" s="161"/>
      <c r="P80" s="167"/>
      <c r="Q80" s="163"/>
      <c r="R80" s="164">
        <v>17</v>
      </c>
      <c r="S80" s="164"/>
      <c r="T80" s="164"/>
      <c r="U80" s="164"/>
      <c r="V80" s="164"/>
      <c r="W80" s="315"/>
      <c r="X80" s="160"/>
      <c r="Y80" s="161"/>
      <c r="Z80" s="161"/>
      <c r="AA80" s="161"/>
      <c r="AB80" s="161"/>
      <c r="AC80" s="161"/>
      <c r="AD80" s="162"/>
      <c r="AE80" s="163"/>
      <c r="AF80" s="315"/>
      <c r="AG80" s="163"/>
      <c r="AH80" s="164"/>
      <c r="AI80" s="164"/>
      <c r="AJ80" s="164"/>
      <c r="AK80" s="165"/>
      <c r="AL80" s="567"/>
      <c r="AM80" s="539"/>
      <c r="AN80" s="539"/>
      <c r="AO80" s="539"/>
      <c r="AP80" s="539"/>
      <c r="AQ80" s="539"/>
      <c r="AR80" s="540"/>
    </row>
    <row r="81" spans="3:44" ht="21" x14ac:dyDescent="0.35">
      <c r="C81" s="81" t="s">
        <v>232</v>
      </c>
      <c r="D81" s="81" t="s">
        <v>233</v>
      </c>
      <c r="E81" s="82">
        <v>51228</v>
      </c>
      <c r="F81" s="115" t="s">
        <v>33</v>
      </c>
      <c r="G81" s="151">
        <f t="shared" si="8"/>
        <v>59.45945945945946</v>
      </c>
      <c r="H81" s="126" t="s">
        <v>206</v>
      </c>
      <c r="I81" s="220">
        <f t="shared" si="9"/>
        <v>1</v>
      </c>
      <c r="J81" s="166"/>
      <c r="K81" s="161"/>
      <c r="L81" s="161"/>
      <c r="M81" s="161"/>
      <c r="N81" s="161"/>
      <c r="O81" s="161"/>
      <c r="P81" s="167"/>
      <c r="Q81" s="163"/>
      <c r="R81" s="164"/>
      <c r="S81" s="164"/>
      <c r="T81" s="164"/>
      <c r="U81" s="164"/>
      <c r="V81" s="164"/>
      <c r="W81" s="315"/>
      <c r="X81" s="160"/>
      <c r="Y81" s="161"/>
      <c r="Z81" s="161"/>
      <c r="AA81" s="161"/>
      <c r="AB81" s="161"/>
      <c r="AC81" s="161"/>
      <c r="AD81" s="162"/>
      <c r="AE81" s="163"/>
      <c r="AF81" s="315"/>
      <c r="AG81" s="163"/>
      <c r="AH81" s="164"/>
      <c r="AI81" s="164"/>
      <c r="AJ81" s="164"/>
      <c r="AK81" s="165"/>
      <c r="AL81" s="567"/>
      <c r="AM81" s="539">
        <v>22</v>
      </c>
      <c r="AN81" s="539"/>
      <c r="AO81" s="539"/>
      <c r="AP81" s="539"/>
      <c r="AQ81" s="539"/>
      <c r="AR81" s="540"/>
    </row>
    <row r="82" spans="3:44" ht="21" x14ac:dyDescent="0.35">
      <c r="C82" s="81" t="s">
        <v>101</v>
      </c>
      <c r="D82" s="81" t="s">
        <v>193</v>
      </c>
      <c r="E82" s="82">
        <v>51091</v>
      </c>
      <c r="F82" s="115" t="s">
        <v>33</v>
      </c>
      <c r="G82" s="151">
        <f t="shared" si="8"/>
        <v>38.235294117647058</v>
      </c>
      <c r="H82" s="126" t="s">
        <v>206</v>
      </c>
      <c r="I82" s="220">
        <f t="shared" si="9"/>
        <v>1</v>
      </c>
      <c r="J82" s="166"/>
      <c r="K82" s="161"/>
      <c r="L82" s="161"/>
      <c r="M82" s="161"/>
      <c r="N82" s="161"/>
      <c r="O82" s="161"/>
      <c r="P82" s="167"/>
      <c r="Q82" s="163">
        <v>13</v>
      </c>
      <c r="R82" s="164"/>
      <c r="S82" s="164"/>
      <c r="T82" s="164"/>
      <c r="U82" s="164"/>
      <c r="V82" s="164"/>
      <c r="W82" s="315"/>
      <c r="X82" s="160"/>
      <c r="Y82" s="161"/>
      <c r="Z82" s="161"/>
      <c r="AA82" s="161"/>
      <c r="AB82" s="161"/>
      <c r="AC82" s="161"/>
      <c r="AD82" s="162"/>
      <c r="AE82" s="163"/>
      <c r="AF82" s="315"/>
      <c r="AG82" s="163"/>
      <c r="AH82" s="164"/>
      <c r="AI82" s="164"/>
      <c r="AJ82" s="164"/>
      <c r="AK82" s="165"/>
      <c r="AL82" s="567"/>
      <c r="AM82" s="539"/>
      <c r="AN82" s="539"/>
      <c r="AO82" s="539"/>
      <c r="AP82" s="539"/>
      <c r="AQ82" s="539"/>
      <c r="AR82" s="540"/>
    </row>
    <row r="83" spans="3:44" ht="21" x14ac:dyDescent="0.35">
      <c r="C83" s="81" t="s">
        <v>93</v>
      </c>
      <c r="D83" s="81" t="s">
        <v>197</v>
      </c>
      <c r="E83" s="82" t="s">
        <v>198</v>
      </c>
      <c r="F83" s="508" t="s">
        <v>198</v>
      </c>
      <c r="G83" s="151">
        <f t="shared" si="8"/>
        <v>48.648648648648653</v>
      </c>
      <c r="H83" s="126" t="s">
        <v>206</v>
      </c>
      <c r="I83" s="220">
        <f t="shared" si="9"/>
        <v>1</v>
      </c>
      <c r="J83" s="166"/>
      <c r="K83" s="161"/>
      <c r="L83" s="161"/>
      <c r="M83" s="161"/>
      <c r="N83" s="161"/>
      <c r="O83" s="161"/>
      <c r="P83" s="167"/>
      <c r="Q83" s="163"/>
      <c r="R83" s="164"/>
      <c r="S83" s="164"/>
      <c r="T83" s="164">
        <v>18</v>
      </c>
      <c r="U83" s="164"/>
      <c r="V83" s="164"/>
      <c r="W83" s="315"/>
      <c r="X83" s="160"/>
      <c r="Y83" s="161"/>
      <c r="Z83" s="161"/>
      <c r="AA83" s="161"/>
      <c r="AB83" s="161"/>
      <c r="AC83" s="161"/>
      <c r="AD83" s="162"/>
      <c r="AE83" s="163"/>
      <c r="AF83" s="315"/>
      <c r="AG83" s="163"/>
      <c r="AH83" s="164"/>
      <c r="AI83" s="164"/>
      <c r="AJ83" s="164"/>
      <c r="AK83" s="165"/>
      <c r="AL83" s="567"/>
      <c r="AM83" s="539"/>
      <c r="AN83" s="539"/>
      <c r="AO83" s="539"/>
      <c r="AP83" s="539"/>
      <c r="AQ83" s="539"/>
      <c r="AR83" s="540"/>
    </row>
    <row r="84" spans="3:44" ht="21" x14ac:dyDescent="0.35">
      <c r="C84" s="81" t="s">
        <v>94</v>
      </c>
      <c r="D84" s="81" t="s">
        <v>203</v>
      </c>
      <c r="E84" s="82"/>
      <c r="F84" s="115" t="s">
        <v>37</v>
      </c>
      <c r="G84" s="151">
        <f t="shared" si="8"/>
        <v>15.384615384615385</v>
      </c>
      <c r="H84" s="126" t="s">
        <v>206</v>
      </c>
      <c r="I84" s="220">
        <f t="shared" si="9"/>
        <v>1</v>
      </c>
      <c r="J84" s="166"/>
      <c r="K84" s="161"/>
      <c r="L84" s="161"/>
      <c r="M84" s="161"/>
      <c r="N84" s="161"/>
      <c r="O84" s="161"/>
      <c r="P84" s="167"/>
      <c r="Q84" s="163"/>
      <c r="R84" s="164"/>
      <c r="S84" s="164"/>
      <c r="T84" s="164"/>
      <c r="U84" s="164"/>
      <c r="V84" s="164"/>
      <c r="W84" s="315"/>
      <c r="X84" s="160"/>
      <c r="Y84" s="161">
        <v>6</v>
      </c>
      <c r="Z84" s="161"/>
      <c r="AA84" s="161"/>
      <c r="AB84" s="161"/>
      <c r="AC84" s="161"/>
      <c r="AD84" s="162"/>
      <c r="AE84" s="163"/>
      <c r="AF84" s="315"/>
      <c r="AG84" s="163"/>
      <c r="AH84" s="164"/>
      <c r="AI84" s="164"/>
      <c r="AJ84" s="164"/>
      <c r="AK84" s="165"/>
      <c r="AL84" s="567"/>
      <c r="AM84" s="539"/>
      <c r="AN84" s="539"/>
      <c r="AO84" s="539"/>
      <c r="AP84" s="539"/>
      <c r="AQ84" s="539"/>
      <c r="AR84" s="540"/>
    </row>
    <row r="85" spans="3:44" ht="21" x14ac:dyDescent="0.35">
      <c r="C85" s="81" t="s">
        <v>194</v>
      </c>
      <c r="D85" s="81" t="s">
        <v>130</v>
      </c>
      <c r="E85" s="82">
        <v>21887</v>
      </c>
      <c r="F85" s="115" t="s">
        <v>196</v>
      </c>
      <c r="G85" s="151">
        <f t="shared" si="8"/>
        <v>79.411764705882348</v>
      </c>
      <c r="H85" s="314" t="s">
        <v>206</v>
      </c>
      <c r="I85" s="220">
        <f t="shared" si="9"/>
        <v>1</v>
      </c>
      <c r="J85" s="166"/>
      <c r="K85" s="161"/>
      <c r="L85" s="161"/>
      <c r="M85" s="161"/>
      <c r="N85" s="161"/>
      <c r="O85" s="161"/>
      <c r="P85" s="167"/>
      <c r="Q85" s="163">
        <v>27</v>
      </c>
      <c r="R85" s="164"/>
      <c r="S85" s="164"/>
      <c r="T85" s="164"/>
      <c r="U85" s="164"/>
      <c r="V85" s="164"/>
      <c r="W85" s="315"/>
      <c r="X85" s="160"/>
      <c r="Y85" s="161"/>
      <c r="Z85" s="161"/>
      <c r="AA85" s="161"/>
      <c r="AB85" s="161"/>
      <c r="AC85" s="161"/>
      <c r="AD85" s="162"/>
      <c r="AE85" s="163"/>
      <c r="AF85" s="315"/>
      <c r="AG85" s="163"/>
      <c r="AH85" s="164"/>
      <c r="AI85" s="164"/>
      <c r="AJ85" s="164"/>
      <c r="AK85" s="165"/>
      <c r="AL85" s="567"/>
      <c r="AM85" s="539"/>
      <c r="AN85" s="539"/>
      <c r="AO85" s="539"/>
      <c r="AP85" s="539"/>
      <c r="AQ85" s="539"/>
      <c r="AR85" s="540"/>
    </row>
    <row r="86" spans="3:44" ht="21.75" thickBot="1" x14ac:dyDescent="0.4">
      <c r="C86" s="81" t="s">
        <v>175</v>
      </c>
      <c r="D86" s="81" t="s">
        <v>176</v>
      </c>
      <c r="E86" s="82">
        <v>50053</v>
      </c>
      <c r="F86" s="115" t="s">
        <v>35</v>
      </c>
      <c r="G86" s="151">
        <f t="shared" si="8"/>
        <v>68.421052631578945</v>
      </c>
      <c r="H86" s="126" t="s">
        <v>206</v>
      </c>
      <c r="I86" s="220">
        <f t="shared" si="9"/>
        <v>1</v>
      </c>
      <c r="J86" s="166">
        <v>26</v>
      </c>
      <c r="K86" s="161"/>
      <c r="L86" s="161"/>
      <c r="M86" s="161"/>
      <c r="N86" s="161"/>
      <c r="O86" s="161"/>
      <c r="P86" s="167"/>
      <c r="Q86" s="163"/>
      <c r="R86" s="164"/>
      <c r="S86" s="164"/>
      <c r="T86" s="164"/>
      <c r="U86" s="164"/>
      <c r="V86" s="164"/>
      <c r="W86" s="315"/>
      <c r="X86" s="160"/>
      <c r="Y86" s="161"/>
      <c r="Z86" s="161"/>
      <c r="AA86" s="161"/>
      <c r="AB86" s="161"/>
      <c r="AC86" s="161"/>
      <c r="AD86" s="162"/>
      <c r="AE86" s="163"/>
      <c r="AF86" s="315"/>
      <c r="AG86" s="163"/>
      <c r="AH86" s="164"/>
      <c r="AI86" s="164"/>
      <c r="AJ86" s="164"/>
      <c r="AK86" s="165"/>
      <c r="AL86" s="567"/>
      <c r="AM86" s="539"/>
      <c r="AN86" s="539"/>
      <c r="AO86" s="539"/>
      <c r="AP86" s="539"/>
      <c r="AQ86" s="539"/>
      <c r="AR86" s="540"/>
    </row>
    <row r="87" spans="3:44" ht="21" x14ac:dyDescent="0.35">
      <c r="C87" s="200" t="s">
        <v>66</v>
      </c>
      <c r="D87" s="200" t="s">
        <v>107</v>
      </c>
      <c r="E87" s="390">
        <v>50826</v>
      </c>
      <c r="F87" s="391" t="s">
        <v>35</v>
      </c>
      <c r="G87" s="151">
        <f t="shared" si="8"/>
        <v>36.84210526315789</v>
      </c>
      <c r="H87" s="126" t="s">
        <v>60</v>
      </c>
      <c r="I87" s="220">
        <f t="shared" si="9"/>
        <v>1</v>
      </c>
      <c r="J87" s="395">
        <v>14</v>
      </c>
      <c r="K87" s="396"/>
      <c r="L87" s="396"/>
      <c r="M87" s="396"/>
      <c r="N87" s="396"/>
      <c r="O87" s="396"/>
      <c r="P87" s="397"/>
      <c r="Q87" s="393"/>
      <c r="R87" s="394"/>
      <c r="S87" s="394"/>
      <c r="T87" s="394"/>
      <c r="U87" s="394"/>
      <c r="V87" s="394"/>
      <c r="W87" s="398"/>
      <c r="X87" s="399"/>
      <c r="Y87" s="396"/>
      <c r="Z87" s="396"/>
      <c r="AA87" s="396"/>
      <c r="AB87" s="396"/>
      <c r="AC87" s="396"/>
      <c r="AD87" s="400"/>
      <c r="AE87" s="156"/>
      <c r="AF87" s="316"/>
      <c r="AG87" s="163"/>
      <c r="AH87" s="164"/>
      <c r="AI87" s="164"/>
      <c r="AJ87" s="164"/>
      <c r="AK87" s="165"/>
      <c r="AL87" s="567"/>
      <c r="AM87" s="539"/>
      <c r="AN87" s="539"/>
      <c r="AO87" s="539"/>
      <c r="AP87" s="539"/>
      <c r="AQ87" s="539"/>
      <c r="AR87" s="540"/>
    </row>
    <row r="88" spans="3:44" ht="21" x14ac:dyDescent="0.35">
      <c r="C88" s="81" t="s">
        <v>69</v>
      </c>
      <c r="D88" s="81" t="s">
        <v>199</v>
      </c>
      <c r="E88" s="79">
        <v>50660</v>
      </c>
      <c r="F88" s="115" t="s">
        <v>34</v>
      </c>
      <c r="G88" s="151">
        <f t="shared" si="8"/>
        <v>62.162162162162161</v>
      </c>
      <c r="H88" s="126" t="s">
        <v>206</v>
      </c>
      <c r="I88" s="220">
        <f t="shared" si="9"/>
        <v>1</v>
      </c>
      <c r="J88" s="166"/>
      <c r="K88" s="161"/>
      <c r="L88" s="161"/>
      <c r="M88" s="161"/>
      <c r="N88" s="161"/>
      <c r="O88" s="161"/>
      <c r="P88" s="167"/>
      <c r="Q88" s="163"/>
      <c r="R88" s="164"/>
      <c r="S88" s="164"/>
      <c r="T88" s="164"/>
      <c r="U88" s="164"/>
      <c r="V88" s="164">
        <v>23</v>
      </c>
      <c r="W88" s="315"/>
      <c r="X88" s="160"/>
      <c r="Y88" s="161"/>
      <c r="Z88" s="161"/>
      <c r="AA88" s="161"/>
      <c r="AB88" s="161"/>
      <c r="AC88" s="161"/>
      <c r="AD88" s="162"/>
      <c r="AE88" s="163"/>
      <c r="AF88" s="315"/>
      <c r="AG88" s="163"/>
      <c r="AH88" s="164"/>
      <c r="AI88" s="164"/>
      <c r="AJ88" s="164"/>
      <c r="AK88" s="165"/>
      <c r="AL88" s="567"/>
      <c r="AM88" s="539"/>
      <c r="AN88" s="539"/>
      <c r="AO88" s="539"/>
      <c r="AP88" s="539"/>
      <c r="AQ88" s="539"/>
      <c r="AR88" s="540"/>
    </row>
    <row r="89" spans="3:44" ht="21" x14ac:dyDescent="0.35">
      <c r="C89" s="80" t="s">
        <v>166</v>
      </c>
      <c r="D89" s="80" t="s">
        <v>167</v>
      </c>
      <c r="E89" s="73">
        <v>51130</v>
      </c>
      <c r="F89" s="118" t="s">
        <v>33</v>
      </c>
      <c r="G89" s="151">
        <f t="shared" si="8"/>
        <v>76.17647058823529</v>
      </c>
      <c r="H89" s="126" t="s">
        <v>206</v>
      </c>
      <c r="I89" s="220">
        <f t="shared" si="9"/>
        <v>2</v>
      </c>
      <c r="J89" s="166"/>
      <c r="K89" s="161"/>
      <c r="L89" s="161"/>
      <c r="M89" s="161"/>
      <c r="N89" s="161"/>
      <c r="O89" s="161"/>
      <c r="P89" s="167"/>
      <c r="Q89" s="163">
        <v>28</v>
      </c>
      <c r="R89" s="164"/>
      <c r="S89" s="164"/>
      <c r="T89" s="164"/>
      <c r="U89" s="164"/>
      <c r="V89" s="164"/>
      <c r="W89" s="315"/>
      <c r="X89" s="160"/>
      <c r="Y89" s="161"/>
      <c r="Z89" s="161"/>
      <c r="AA89" s="161"/>
      <c r="AB89" s="161"/>
      <c r="AC89" s="161"/>
      <c r="AD89" s="162"/>
      <c r="AE89" s="163"/>
      <c r="AF89" s="315"/>
      <c r="AG89" s="163"/>
      <c r="AH89" s="164">
        <v>28</v>
      </c>
      <c r="AI89" s="164"/>
      <c r="AJ89" s="164"/>
      <c r="AK89" s="165"/>
      <c r="AL89" s="567"/>
      <c r="AM89" s="539"/>
      <c r="AN89" s="539"/>
      <c r="AO89" s="539"/>
      <c r="AP89" s="539"/>
      <c r="AQ89" s="539"/>
      <c r="AR89" s="540"/>
    </row>
    <row r="90" spans="3:44" ht="21" x14ac:dyDescent="0.35">
      <c r="C90" s="81" t="s">
        <v>70</v>
      </c>
      <c r="D90" s="81" t="s">
        <v>234</v>
      </c>
      <c r="E90" s="82">
        <v>51227</v>
      </c>
      <c r="F90" s="115" t="s">
        <v>33</v>
      </c>
      <c r="G90" s="151">
        <f t="shared" si="8"/>
        <v>62.162162162162161</v>
      </c>
      <c r="H90" s="126" t="s">
        <v>206</v>
      </c>
      <c r="I90" s="220">
        <f t="shared" si="9"/>
        <v>1</v>
      </c>
      <c r="J90" s="166"/>
      <c r="K90" s="161"/>
      <c r="L90" s="161"/>
      <c r="M90" s="161"/>
      <c r="N90" s="161"/>
      <c r="O90" s="161"/>
      <c r="P90" s="167"/>
      <c r="Q90" s="163"/>
      <c r="R90" s="164"/>
      <c r="S90" s="164"/>
      <c r="T90" s="164"/>
      <c r="U90" s="164"/>
      <c r="V90" s="164"/>
      <c r="W90" s="315"/>
      <c r="X90" s="160"/>
      <c r="Y90" s="161"/>
      <c r="Z90" s="161"/>
      <c r="AA90" s="161"/>
      <c r="AB90" s="161"/>
      <c r="AC90" s="161"/>
      <c r="AD90" s="162"/>
      <c r="AE90" s="163"/>
      <c r="AF90" s="315"/>
      <c r="AG90" s="163"/>
      <c r="AH90" s="164"/>
      <c r="AI90" s="164"/>
      <c r="AJ90" s="164"/>
      <c r="AK90" s="165"/>
      <c r="AL90" s="567"/>
      <c r="AM90" s="539">
        <v>23</v>
      </c>
      <c r="AN90" s="539"/>
      <c r="AO90" s="539"/>
      <c r="AP90" s="539"/>
      <c r="AQ90" s="539"/>
      <c r="AR90" s="540"/>
    </row>
    <row r="91" spans="3:44" ht="21" x14ac:dyDescent="0.35">
      <c r="C91" s="81" t="s">
        <v>89</v>
      </c>
      <c r="D91" s="81" t="s">
        <v>78</v>
      </c>
      <c r="E91" s="82">
        <v>50554</v>
      </c>
      <c r="F91" s="115" t="s">
        <v>35</v>
      </c>
      <c r="G91" s="151">
        <v>46.541504591040201</v>
      </c>
      <c r="H91" s="126" t="s">
        <v>60</v>
      </c>
      <c r="I91" s="220">
        <v>3</v>
      </c>
      <c r="J91" s="166">
        <v>15</v>
      </c>
      <c r="K91" s="161"/>
      <c r="L91" s="161">
        <v>23</v>
      </c>
      <c r="M91" s="161"/>
      <c r="N91" s="161"/>
      <c r="O91" s="161"/>
      <c r="P91" s="167"/>
      <c r="Q91" s="163">
        <v>14</v>
      </c>
      <c r="R91" s="164"/>
      <c r="S91" s="164"/>
      <c r="T91" s="164"/>
      <c r="U91" s="164"/>
      <c r="V91" s="164"/>
      <c r="W91" s="315"/>
      <c r="X91" s="160"/>
      <c r="Y91" s="161"/>
      <c r="Z91" s="161"/>
      <c r="AA91" s="161"/>
      <c r="AB91" s="161"/>
      <c r="AC91" s="161"/>
      <c r="AD91" s="162"/>
      <c r="AE91" s="163"/>
      <c r="AF91" s="315"/>
      <c r="AG91" s="163"/>
      <c r="AH91" s="164"/>
      <c r="AI91" s="164"/>
      <c r="AJ91" s="164"/>
      <c r="AK91" s="165"/>
      <c r="AL91" s="567"/>
      <c r="AM91" s="539"/>
      <c r="AN91" s="539"/>
      <c r="AO91" s="539"/>
      <c r="AP91" s="539"/>
      <c r="AQ91" s="539"/>
      <c r="AR91" s="540"/>
    </row>
    <row r="92" spans="3:44" ht="21" x14ac:dyDescent="0.35">
      <c r="C92" s="81" t="s">
        <v>89</v>
      </c>
      <c r="D92" s="81" t="s">
        <v>90</v>
      </c>
      <c r="E92" s="82">
        <v>51058</v>
      </c>
      <c r="F92" s="115" t="s">
        <v>34</v>
      </c>
      <c r="G92" s="151">
        <v>50</v>
      </c>
      <c r="H92" s="126" t="s">
        <v>60</v>
      </c>
      <c r="I92" s="220">
        <f t="shared" ref="I92:I98" si="10">COUNTIFS(J92:BK92,"&gt;0")</f>
        <v>1</v>
      </c>
      <c r="J92" s="166"/>
      <c r="K92" s="161"/>
      <c r="L92" s="161"/>
      <c r="M92" s="161"/>
      <c r="N92" s="161"/>
      <c r="O92" s="161"/>
      <c r="P92" s="167"/>
      <c r="Q92" s="163"/>
      <c r="R92" s="164"/>
      <c r="S92" s="164"/>
      <c r="T92" s="164"/>
      <c r="U92" s="164">
        <v>22</v>
      </c>
      <c r="V92" s="164"/>
      <c r="W92" s="315"/>
      <c r="X92" s="160"/>
      <c r="Y92" s="161"/>
      <c r="Z92" s="161"/>
      <c r="AA92" s="161"/>
      <c r="AB92" s="161"/>
      <c r="AC92" s="161"/>
      <c r="AD92" s="162"/>
      <c r="AE92" s="163"/>
      <c r="AF92" s="315"/>
      <c r="AG92" s="163"/>
      <c r="AH92" s="164"/>
      <c r="AI92" s="164"/>
      <c r="AJ92" s="164"/>
      <c r="AK92" s="165"/>
      <c r="AL92" s="567"/>
      <c r="AM92" s="539"/>
      <c r="AN92" s="539"/>
      <c r="AO92" s="539"/>
      <c r="AP92" s="539"/>
      <c r="AQ92" s="547"/>
      <c r="AR92" s="540"/>
    </row>
    <row r="93" spans="3:44" ht="21" x14ac:dyDescent="0.35">
      <c r="C93" s="81" t="s">
        <v>105</v>
      </c>
      <c r="D93" s="81" t="s">
        <v>74</v>
      </c>
      <c r="E93" s="82">
        <v>50942</v>
      </c>
      <c r="F93" s="115" t="s">
        <v>35</v>
      </c>
      <c r="G93" s="151">
        <f t="shared" ref="G93:G98" si="11">SUM(J93/J$6+K93/K$6+L93/L$6+M93/M$6+N93/N$6+O93/O$6+P93/P$6+Q93/Q$6+R93/R$6+S93/S$6+T93/T$6+U93/U$6+V93/V$6+W93/W$6+X93/X$6+Y93/Y$6+Z93/Z$6+AA93/AA$6+AB93/AB$6+AC93/AC$6+AD93/AD$6+AE93/AE$6+AF93/AF$6+AG93/AG$6+AH93/AH$6+AI93/AI$6+AJ93/AJ$6+AK93/AK$6+AL93/AL$6+AM93/AM$6+AN93/AN$6+AO93/AO$6+AP93/AP$6+AQ93/AQ$6+AR93/AR$6)/I93*100</f>
        <v>34.210526315789473</v>
      </c>
      <c r="H93" s="126" t="s">
        <v>60</v>
      </c>
      <c r="I93" s="220">
        <f t="shared" si="10"/>
        <v>1</v>
      </c>
      <c r="J93" s="166">
        <v>13</v>
      </c>
      <c r="K93" s="161"/>
      <c r="L93" s="161"/>
      <c r="M93" s="161"/>
      <c r="N93" s="161"/>
      <c r="O93" s="161"/>
      <c r="P93" s="167"/>
      <c r="Q93" s="163"/>
      <c r="R93" s="164"/>
      <c r="S93" s="164"/>
      <c r="T93" s="164"/>
      <c r="U93" s="164"/>
      <c r="V93" s="164"/>
      <c r="W93" s="315"/>
      <c r="X93" s="160"/>
      <c r="Y93" s="161"/>
      <c r="Z93" s="161"/>
      <c r="AA93" s="161"/>
      <c r="AB93" s="161"/>
      <c r="AC93" s="161"/>
      <c r="AD93" s="162"/>
      <c r="AE93" s="163"/>
      <c r="AF93" s="315"/>
      <c r="AG93" s="163"/>
      <c r="AH93" s="164"/>
      <c r="AI93" s="164"/>
      <c r="AJ93" s="164"/>
      <c r="AK93" s="165"/>
      <c r="AL93" s="567"/>
      <c r="AM93" s="539"/>
      <c r="AN93" s="539"/>
      <c r="AO93" s="539"/>
      <c r="AP93" s="539"/>
      <c r="AQ93" s="539"/>
      <c r="AR93" s="540"/>
    </row>
    <row r="94" spans="3:44" ht="21" x14ac:dyDescent="0.35">
      <c r="C94" s="174" t="s">
        <v>135</v>
      </c>
      <c r="D94" s="203" t="s">
        <v>143</v>
      </c>
      <c r="E94" s="170">
        <v>50192</v>
      </c>
      <c r="F94" s="175" t="s">
        <v>35</v>
      </c>
      <c r="G94" s="151">
        <f t="shared" si="11"/>
        <v>42.105263157894733</v>
      </c>
      <c r="H94" s="126" t="s">
        <v>60</v>
      </c>
      <c r="I94" s="220">
        <f t="shared" si="10"/>
        <v>1</v>
      </c>
      <c r="J94" s="166"/>
      <c r="K94" s="161"/>
      <c r="L94" s="161"/>
      <c r="M94" s="161"/>
      <c r="N94" s="161"/>
      <c r="O94" s="161"/>
      <c r="P94" s="167"/>
      <c r="Q94" s="163"/>
      <c r="R94" s="164"/>
      <c r="S94" s="164">
        <v>16</v>
      </c>
      <c r="T94" s="164"/>
      <c r="U94" s="164"/>
      <c r="V94" s="164"/>
      <c r="W94" s="315"/>
      <c r="X94" s="160"/>
      <c r="Y94" s="161"/>
      <c r="Z94" s="161"/>
      <c r="AA94" s="161"/>
      <c r="AB94" s="161"/>
      <c r="AC94" s="161"/>
      <c r="AD94" s="162"/>
      <c r="AE94" s="163"/>
      <c r="AF94" s="315"/>
      <c r="AG94" s="163"/>
      <c r="AH94" s="164"/>
      <c r="AI94" s="164"/>
      <c r="AJ94" s="164"/>
      <c r="AK94" s="165"/>
      <c r="AL94" s="567"/>
      <c r="AM94" s="539"/>
      <c r="AN94" s="539"/>
      <c r="AO94" s="539"/>
      <c r="AP94" s="539"/>
      <c r="AQ94" s="539"/>
      <c r="AR94" s="540"/>
    </row>
    <row r="95" spans="3:44" ht="21" x14ac:dyDescent="0.35">
      <c r="C95" s="81" t="s">
        <v>195</v>
      </c>
      <c r="D95" s="81" t="s">
        <v>189</v>
      </c>
      <c r="E95" s="82">
        <v>21893</v>
      </c>
      <c r="F95" s="115" t="s">
        <v>196</v>
      </c>
      <c r="G95" s="151">
        <f t="shared" si="11"/>
        <v>58.82352941176471</v>
      </c>
      <c r="H95" s="126" t="s">
        <v>206</v>
      </c>
      <c r="I95" s="220">
        <f t="shared" si="10"/>
        <v>1</v>
      </c>
      <c r="J95" s="166"/>
      <c r="K95" s="161"/>
      <c r="L95" s="161"/>
      <c r="M95" s="161"/>
      <c r="N95" s="161"/>
      <c r="O95" s="161"/>
      <c r="P95" s="167"/>
      <c r="Q95" s="163">
        <v>20</v>
      </c>
      <c r="R95" s="164"/>
      <c r="S95" s="164"/>
      <c r="T95" s="164"/>
      <c r="U95" s="164"/>
      <c r="V95" s="164"/>
      <c r="W95" s="315"/>
      <c r="X95" s="160"/>
      <c r="Y95" s="161"/>
      <c r="Z95" s="161"/>
      <c r="AA95" s="161"/>
      <c r="AB95" s="161"/>
      <c r="AC95" s="161"/>
      <c r="AD95" s="162"/>
      <c r="AE95" s="163"/>
      <c r="AF95" s="315"/>
      <c r="AG95" s="163"/>
      <c r="AH95" s="164"/>
      <c r="AI95" s="164"/>
      <c r="AJ95" s="164"/>
      <c r="AK95" s="165"/>
      <c r="AL95" s="567"/>
      <c r="AM95" s="539"/>
      <c r="AN95" s="539"/>
      <c r="AO95" s="539"/>
      <c r="AP95" s="539"/>
      <c r="AQ95" s="539"/>
      <c r="AR95" s="540"/>
    </row>
    <row r="96" spans="3:44" ht="21" x14ac:dyDescent="0.35">
      <c r="C96" s="409" t="s">
        <v>235</v>
      </c>
      <c r="D96" s="409" t="s">
        <v>121</v>
      </c>
      <c r="E96" s="410">
        <v>51210</v>
      </c>
      <c r="F96" s="378" t="s">
        <v>33</v>
      </c>
      <c r="G96" s="151">
        <f t="shared" si="11"/>
        <v>67.567567567567565</v>
      </c>
      <c r="H96" s="126" t="s">
        <v>206</v>
      </c>
      <c r="I96" s="220">
        <f t="shared" si="10"/>
        <v>1</v>
      </c>
      <c r="J96" s="384"/>
      <c r="K96" s="385"/>
      <c r="L96" s="385"/>
      <c r="M96" s="385"/>
      <c r="N96" s="385"/>
      <c r="O96" s="385"/>
      <c r="P96" s="386"/>
      <c r="Q96" s="382"/>
      <c r="R96" s="383"/>
      <c r="S96" s="383"/>
      <c r="T96" s="383"/>
      <c r="U96" s="383"/>
      <c r="V96" s="383"/>
      <c r="W96" s="387"/>
      <c r="X96" s="388"/>
      <c r="Y96" s="385"/>
      <c r="Z96" s="385"/>
      <c r="AA96" s="385"/>
      <c r="AB96" s="385"/>
      <c r="AC96" s="385"/>
      <c r="AD96" s="389"/>
      <c r="AE96" s="382"/>
      <c r="AF96" s="387"/>
      <c r="AG96" s="163"/>
      <c r="AH96" s="164"/>
      <c r="AI96" s="164"/>
      <c r="AJ96" s="164"/>
      <c r="AK96" s="165"/>
      <c r="AL96" s="567"/>
      <c r="AM96" s="539">
        <v>25</v>
      </c>
      <c r="AN96" s="539"/>
      <c r="AO96" s="539"/>
      <c r="AP96" s="539"/>
      <c r="AQ96" s="539"/>
      <c r="AR96" s="540"/>
    </row>
    <row r="97" spans="3:44" ht="21" x14ac:dyDescent="0.35">
      <c r="C97" s="409" t="s">
        <v>204</v>
      </c>
      <c r="D97" s="409" t="s">
        <v>205</v>
      </c>
      <c r="E97" s="410"/>
      <c r="F97" s="378" t="s">
        <v>35</v>
      </c>
      <c r="G97" s="151">
        <f t="shared" si="11"/>
        <v>10.810810810810811</v>
      </c>
      <c r="H97" s="126" t="s">
        <v>206</v>
      </c>
      <c r="I97" s="220">
        <f t="shared" si="10"/>
        <v>1</v>
      </c>
      <c r="J97" s="384"/>
      <c r="K97" s="385"/>
      <c r="L97" s="385"/>
      <c r="M97" s="385"/>
      <c r="N97" s="385"/>
      <c r="O97" s="385"/>
      <c r="P97" s="386"/>
      <c r="Q97" s="382"/>
      <c r="R97" s="383"/>
      <c r="S97" s="383"/>
      <c r="T97" s="383"/>
      <c r="U97" s="383"/>
      <c r="V97" s="383"/>
      <c r="W97" s="387"/>
      <c r="X97" s="388"/>
      <c r="Y97" s="385"/>
      <c r="Z97" s="385"/>
      <c r="AA97" s="385"/>
      <c r="AB97" s="385">
        <v>4</v>
      </c>
      <c r="AC97" s="385"/>
      <c r="AD97" s="389"/>
      <c r="AE97" s="382"/>
      <c r="AF97" s="387"/>
      <c r="AG97" s="163"/>
      <c r="AH97" s="164"/>
      <c r="AI97" s="164"/>
      <c r="AJ97" s="164"/>
      <c r="AK97" s="165"/>
      <c r="AL97" s="567"/>
      <c r="AM97" s="539"/>
      <c r="AN97" s="539"/>
      <c r="AO97" s="539"/>
      <c r="AP97" s="539"/>
      <c r="AQ97" s="539"/>
      <c r="AR97" s="540"/>
    </row>
    <row r="98" spans="3:44" ht="21" x14ac:dyDescent="0.35">
      <c r="C98" s="409" t="s">
        <v>118</v>
      </c>
      <c r="D98" s="409" t="s">
        <v>174</v>
      </c>
      <c r="E98" s="410">
        <v>51191</v>
      </c>
      <c r="F98" s="378" t="s">
        <v>35</v>
      </c>
      <c r="G98" s="151">
        <f t="shared" si="11"/>
        <v>42.005243820259302</v>
      </c>
      <c r="H98" s="126" t="s">
        <v>60</v>
      </c>
      <c r="I98" s="220">
        <f t="shared" si="10"/>
        <v>12</v>
      </c>
      <c r="J98" s="384"/>
      <c r="K98" s="385"/>
      <c r="L98" s="385"/>
      <c r="M98" s="385">
        <v>19</v>
      </c>
      <c r="N98" s="385">
        <v>16</v>
      </c>
      <c r="O98" s="385"/>
      <c r="P98" s="386"/>
      <c r="Q98" s="382">
        <v>14</v>
      </c>
      <c r="R98" s="383"/>
      <c r="S98" s="383">
        <v>17</v>
      </c>
      <c r="T98" s="383">
        <v>18</v>
      </c>
      <c r="U98" s="383">
        <v>17</v>
      </c>
      <c r="V98" s="383">
        <v>21</v>
      </c>
      <c r="W98" s="387"/>
      <c r="X98" s="388">
        <v>17</v>
      </c>
      <c r="Y98" s="385"/>
      <c r="Z98" s="385">
        <v>10</v>
      </c>
      <c r="AA98" s="385"/>
      <c r="AB98" s="385">
        <v>11</v>
      </c>
      <c r="AC98" s="385"/>
      <c r="AD98" s="389"/>
      <c r="AE98" s="382"/>
      <c r="AF98" s="387"/>
      <c r="AG98" s="163"/>
      <c r="AH98" s="164"/>
      <c r="AI98" s="164"/>
      <c r="AJ98" s="164"/>
      <c r="AK98" s="165"/>
      <c r="AL98" s="567">
        <v>13</v>
      </c>
      <c r="AM98" s="539">
        <v>13</v>
      </c>
      <c r="AN98" s="539"/>
      <c r="AO98" s="539"/>
      <c r="AP98" s="539"/>
      <c r="AQ98" s="539"/>
      <c r="AR98" s="540"/>
    </row>
    <row r="99" spans="3:44" ht="21" x14ac:dyDescent="0.35">
      <c r="C99" s="81"/>
      <c r="D99" s="81"/>
      <c r="E99" s="82"/>
      <c r="F99" s="378"/>
      <c r="G99" s="151"/>
      <c r="H99" s="126"/>
      <c r="I99" s="220"/>
      <c r="J99" s="166"/>
      <c r="K99" s="161"/>
      <c r="L99" s="161"/>
      <c r="M99" s="161"/>
      <c r="N99" s="161"/>
      <c r="O99" s="161"/>
      <c r="P99" s="167"/>
      <c r="Q99" s="163"/>
      <c r="R99" s="164"/>
      <c r="S99" s="164"/>
      <c r="T99" s="164"/>
      <c r="U99" s="164"/>
      <c r="V99" s="164"/>
      <c r="W99" s="315"/>
      <c r="X99" s="160"/>
      <c r="Y99" s="161"/>
      <c r="Z99" s="161"/>
      <c r="AA99" s="161"/>
      <c r="AB99" s="161"/>
      <c r="AC99" s="161"/>
      <c r="AD99" s="162"/>
      <c r="AE99" s="163"/>
      <c r="AF99" s="315"/>
      <c r="AG99" s="163"/>
      <c r="AH99" s="164"/>
      <c r="AI99" s="164"/>
      <c r="AJ99" s="164"/>
      <c r="AK99" s="165"/>
      <c r="AL99" s="567"/>
      <c r="AM99" s="539"/>
      <c r="AN99" s="539"/>
      <c r="AO99" s="539"/>
      <c r="AP99" s="539"/>
      <c r="AQ99" s="539"/>
      <c r="AR99" s="540"/>
    </row>
    <row r="100" spans="3:44" ht="21" x14ac:dyDescent="0.35">
      <c r="C100" s="81"/>
      <c r="D100" s="81"/>
      <c r="E100" s="82"/>
      <c r="F100" s="115"/>
      <c r="G100" s="151"/>
      <c r="H100" s="126"/>
      <c r="I100" s="220"/>
      <c r="J100" s="166"/>
      <c r="K100" s="161"/>
      <c r="L100" s="161"/>
      <c r="M100" s="161"/>
      <c r="N100" s="161"/>
      <c r="O100" s="161"/>
      <c r="P100" s="167"/>
      <c r="Q100" s="163"/>
      <c r="R100" s="164"/>
      <c r="S100" s="164"/>
      <c r="T100" s="164"/>
      <c r="U100" s="164"/>
      <c r="V100" s="164"/>
      <c r="W100" s="315"/>
      <c r="X100" s="160"/>
      <c r="Y100" s="161"/>
      <c r="Z100" s="161"/>
      <c r="AA100" s="161"/>
      <c r="AB100" s="161"/>
      <c r="AC100" s="161"/>
      <c r="AD100" s="162"/>
      <c r="AE100" s="163"/>
      <c r="AF100" s="315"/>
      <c r="AG100" s="163"/>
      <c r="AH100" s="164"/>
      <c r="AI100" s="164"/>
      <c r="AJ100" s="164"/>
      <c r="AK100" s="165"/>
      <c r="AL100" s="567"/>
      <c r="AM100" s="539"/>
      <c r="AN100" s="539"/>
      <c r="AO100" s="539"/>
      <c r="AP100" s="539"/>
      <c r="AQ100" s="539"/>
      <c r="AR100" s="540"/>
    </row>
    <row r="101" spans="3:44" ht="21" x14ac:dyDescent="0.35">
      <c r="C101" s="81"/>
      <c r="D101" s="81"/>
      <c r="E101" s="82"/>
      <c r="F101" s="115"/>
      <c r="G101" s="151"/>
      <c r="H101" s="126"/>
      <c r="I101" s="220"/>
      <c r="J101" s="166"/>
      <c r="K101" s="161"/>
      <c r="L101" s="161"/>
      <c r="M101" s="161"/>
      <c r="N101" s="161"/>
      <c r="O101" s="161"/>
      <c r="P101" s="167"/>
      <c r="Q101" s="163"/>
      <c r="R101" s="164"/>
      <c r="S101" s="164"/>
      <c r="T101" s="164"/>
      <c r="U101" s="164"/>
      <c r="V101" s="164"/>
      <c r="W101" s="315"/>
      <c r="X101" s="160"/>
      <c r="Y101" s="161"/>
      <c r="Z101" s="161"/>
      <c r="AA101" s="161"/>
      <c r="AB101" s="161"/>
      <c r="AC101" s="161"/>
      <c r="AD101" s="162"/>
      <c r="AE101" s="163"/>
      <c r="AF101" s="315"/>
      <c r="AG101" s="163"/>
      <c r="AH101" s="164"/>
      <c r="AI101" s="164"/>
      <c r="AJ101" s="164"/>
      <c r="AK101" s="165"/>
      <c r="AL101" s="567"/>
      <c r="AM101" s="539"/>
      <c r="AN101" s="539"/>
      <c r="AO101" s="539"/>
      <c r="AP101" s="539"/>
      <c r="AQ101" s="539"/>
      <c r="AR101" s="540"/>
    </row>
    <row r="102" spans="3:44" ht="21" x14ac:dyDescent="0.35">
      <c r="C102" s="174"/>
      <c r="D102" s="203"/>
      <c r="E102" s="169"/>
      <c r="F102" s="175"/>
      <c r="G102" s="151"/>
      <c r="H102" s="126"/>
      <c r="I102" s="220"/>
      <c r="J102" s="166"/>
      <c r="K102" s="161"/>
      <c r="L102" s="161"/>
      <c r="M102" s="161"/>
      <c r="N102" s="161"/>
      <c r="O102" s="161"/>
      <c r="P102" s="167"/>
      <c r="Q102" s="163"/>
      <c r="R102" s="164"/>
      <c r="S102" s="164"/>
      <c r="T102" s="164"/>
      <c r="U102" s="164"/>
      <c r="V102" s="164"/>
      <c r="W102" s="315"/>
      <c r="X102" s="160"/>
      <c r="Y102" s="161"/>
      <c r="Z102" s="161"/>
      <c r="AA102" s="161"/>
      <c r="AB102" s="161"/>
      <c r="AC102" s="161"/>
      <c r="AD102" s="162"/>
      <c r="AE102" s="163"/>
      <c r="AF102" s="315"/>
      <c r="AG102" s="163"/>
      <c r="AH102" s="164"/>
      <c r="AI102" s="164"/>
      <c r="AJ102" s="164"/>
      <c r="AK102" s="165"/>
      <c r="AL102" s="567"/>
      <c r="AM102" s="539"/>
      <c r="AN102" s="539"/>
      <c r="AO102" s="539"/>
      <c r="AP102" s="539"/>
      <c r="AQ102" s="539"/>
      <c r="AR102" s="540"/>
    </row>
    <row r="103" spans="3:44" ht="21" x14ac:dyDescent="0.35">
      <c r="C103" s="80"/>
      <c r="D103" s="80"/>
      <c r="E103" s="73"/>
      <c r="F103" s="118"/>
      <c r="G103" s="151"/>
      <c r="H103" s="126"/>
      <c r="I103" s="220"/>
      <c r="J103" s="166"/>
      <c r="K103" s="161"/>
      <c r="L103" s="161"/>
      <c r="M103" s="161"/>
      <c r="N103" s="161"/>
      <c r="O103" s="161"/>
      <c r="P103" s="167"/>
      <c r="Q103" s="163"/>
      <c r="R103" s="164"/>
      <c r="S103" s="164"/>
      <c r="T103" s="164"/>
      <c r="U103" s="164"/>
      <c r="V103" s="164"/>
      <c r="W103" s="315"/>
      <c r="X103" s="160"/>
      <c r="Y103" s="161"/>
      <c r="Z103" s="161"/>
      <c r="AA103" s="161"/>
      <c r="AB103" s="161"/>
      <c r="AC103" s="161"/>
      <c r="AD103" s="162"/>
      <c r="AE103" s="163"/>
      <c r="AF103" s="315"/>
      <c r="AG103" s="163"/>
      <c r="AH103" s="164"/>
      <c r="AI103" s="164"/>
      <c r="AJ103" s="164"/>
      <c r="AK103" s="165"/>
      <c r="AL103" s="567"/>
      <c r="AM103" s="539"/>
      <c r="AN103" s="539"/>
      <c r="AO103" s="539"/>
      <c r="AP103" s="539"/>
      <c r="AQ103" s="539"/>
      <c r="AR103" s="540"/>
    </row>
    <row r="104" spans="3:44" ht="21" x14ac:dyDescent="0.35">
      <c r="C104" s="409"/>
      <c r="D104" s="409"/>
      <c r="E104" s="410"/>
      <c r="F104" s="378"/>
      <c r="G104" s="151"/>
      <c r="H104" s="126"/>
      <c r="I104" s="220"/>
      <c r="J104" s="384"/>
      <c r="K104" s="385"/>
      <c r="L104" s="385"/>
      <c r="M104" s="385"/>
      <c r="N104" s="385"/>
      <c r="O104" s="385"/>
      <c r="P104" s="386"/>
      <c r="Q104" s="382"/>
      <c r="R104" s="383"/>
      <c r="S104" s="383"/>
      <c r="T104" s="383"/>
      <c r="U104" s="383"/>
      <c r="V104" s="383"/>
      <c r="W104" s="387"/>
      <c r="X104" s="388"/>
      <c r="Y104" s="385"/>
      <c r="Z104" s="385"/>
      <c r="AA104" s="385"/>
      <c r="AB104" s="385"/>
      <c r="AC104" s="385"/>
      <c r="AD104" s="389"/>
      <c r="AE104" s="382"/>
      <c r="AF104" s="387"/>
      <c r="AG104" s="163"/>
      <c r="AH104" s="164"/>
      <c r="AI104" s="164"/>
      <c r="AJ104" s="164"/>
      <c r="AK104" s="165"/>
      <c r="AL104" s="567"/>
      <c r="AM104" s="539"/>
      <c r="AN104" s="539"/>
      <c r="AO104" s="539"/>
      <c r="AP104" s="539"/>
      <c r="AQ104" s="539"/>
      <c r="AR104" s="540"/>
    </row>
    <row r="105" spans="3:44" ht="21" x14ac:dyDescent="0.35">
      <c r="C105" s="409"/>
      <c r="D105" s="409"/>
      <c r="E105" s="410"/>
      <c r="F105" s="378"/>
      <c r="G105" s="151"/>
      <c r="H105" s="126"/>
      <c r="I105" s="220"/>
      <c r="J105" s="384"/>
      <c r="K105" s="385"/>
      <c r="L105" s="385"/>
      <c r="M105" s="385"/>
      <c r="N105" s="385"/>
      <c r="O105" s="385"/>
      <c r="P105" s="386"/>
      <c r="Q105" s="382"/>
      <c r="R105" s="383"/>
      <c r="S105" s="383"/>
      <c r="T105" s="383"/>
      <c r="U105" s="383"/>
      <c r="V105" s="383"/>
      <c r="W105" s="387"/>
      <c r="X105" s="388"/>
      <c r="Y105" s="385"/>
      <c r="Z105" s="385"/>
      <c r="AA105" s="385"/>
      <c r="AB105" s="385"/>
      <c r="AC105" s="385"/>
      <c r="AD105" s="389"/>
      <c r="AE105" s="382"/>
      <c r="AF105" s="387"/>
      <c r="AG105" s="163"/>
      <c r="AH105" s="164"/>
      <c r="AI105" s="164"/>
      <c r="AJ105" s="164"/>
      <c r="AK105" s="165"/>
      <c r="AL105" s="567"/>
      <c r="AM105" s="539"/>
      <c r="AN105" s="539"/>
      <c r="AO105" s="539"/>
      <c r="AP105" s="539"/>
      <c r="AQ105" s="539"/>
      <c r="AR105" s="540"/>
    </row>
    <row r="106" spans="3:44" ht="21" x14ac:dyDescent="0.35">
      <c r="C106" s="409"/>
      <c r="D106" s="409"/>
      <c r="E106" s="410"/>
      <c r="F106" s="378"/>
      <c r="G106" s="151"/>
      <c r="H106" s="126"/>
      <c r="I106" s="220"/>
      <c r="J106" s="384"/>
      <c r="K106" s="385"/>
      <c r="L106" s="385"/>
      <c r="M106" s="385"/>
      <c r="N106" s="385"/>
      <c r="O106" s="385"/>
      <c r="P106" s="386"/>
      <c r="Q106" s="382"/>
      <c r="R106" s="383"/>
      <c r="S106" s="383"/>
      <c r="T106" s="383"/>
      <c r="U106" s="383"/>
      <c r="V106" s="383"/>
      <c r="W106" s="387"/>
      <c r="X106" s="388"/>
      <c r="Y106" s="385"/>
      <c r="Z106" s="385"/>
      <c r="AA106" s="385"/>
      <c r="AB106" s="385"/>
      <c r="AC106" s="385"/>
      <c r="AD106" s="389"/>
      <c r="AE106" s="382"/>
      <c r="AF106" s="387"/>
      <c r="AG106" s="163"/>
      <c r="AH106" s="164"/>
      <c r="AI106" s="164"/>
      <c r="AJ106" s="164"/>
      <c r="AK106" s="165"/>
      <c r="AL106" s="567"/>
      <c r="AM106" s="539"/>
      <c r="AN106" s="539"/>
      <c r="AO106" s="539"/>
      <c r="AP106" s="539"/>
      <c r="AQ106" s="539"/>
      <c r="AR106" s="540"/>
    </row>
    <row r="107" spans="3:44" ht="21" x14ac:dyDescent="0.35">
      <c r="C107" s="409"/>
      <c r="D107" s="409"/>
      <c r="E107" s="410"/>
      <c r="F107" s="378"/>
      <c r="G107" s="151"/>
      <c r="H107" s="126"/>
      <c r="I107" s="220"/>
      <c r="J107" s="384"/>
      <c r="K107" s="385"/>
      <c r="L107" s="385"/>
      <c r="M107" s="385"/>
      <c r="N107" s="385"/>
      <c r="O107" s="385"/>
      <c r="P107" s="386"/>
      <c r="Q107" s="382"/>
      <c r="R107" s="383"/>
      <c r="S107" s="383"/>
      <c r="T107" s="383"/>
      <c r="U107" s="383"/>
      <c r="V107" s="383"/>
      <c r="W107" s="387"/>
      <c r="X107" s="388"/>
      <c r="Y107" s="385"/>
      <c r="Z107" s="385"/>
      <c r="AA107" s="385"/>
      <c r="AB107" s="385"/>
      <c r="AC107" s="385"/>
      <c r="AD107" s="389"/>
      <c r="AE107" s="382"/>
      <c r="AF107" s="387"/>
      <c r="AG107" s="163"/>
      <c r="AH107" s="164"/>
      <c r="AI107" s="164"/>
      <c r="AJ107" s="164"/>
      <c r="AK107" s="165"/>
      <c r="AL107" s="567"/>
      <c r="AM107" s="539"/>
      <c r="AN107" s="539"/>
      <c r="AO107" s="539"/>
      <c r="AP107" s="539"/>
      <c r="AQ107" s="539"/>
      <c r="AR107" s="540"/>
    </row>
    <row r="108" spans="3:44" ht="21.75" thickBot="1" x14ac:dyDescent="0.4">
      <c r="C108" s="409"/>
      <c r="D108" s="409"/>
      <c r="E108" s="410"/>
      <c r="F108" s="378"/>
      <c r="G108" s="151"/>
      <c r="H108" s="126"/>
      <c r="I108" s="220"/>
      <c r="J108" s="384"/>
      <c r="K108" s="385"/>
      <c r="L108" s="385"/>
      <c r="M108" s="385"/>
      <c r="N108" s="385"/>
      <c r="O108" s="385"/>
      <c r="P108" s="386"/>
      <c r="Q108" s="382"/>
      <c r="R108" s="383"/>
      <c r="S108" s="383"/>
      <c r="T108" s="383"/>
      <c r="U108" s="383"/>
      <c r="V108" s="383"/>
      <c r="W108" s="387"/>
      <c r="X108" s="388"/>
      <c r="Y108" s="385"/>
      <c r="Z108" s="385"/>
      <c r="AA108" s="385"/>
      <c r="AB108" s="385"/>
      <c r="AC108" s="385"/>
      <c r="AD108" s="389"/>
      <c r="AE108" s="455"/>
      <c r="AF108" s="548"/>
      <c r="AG108" s="455"/>
      <c r="AH108" s="456"/>
      <c r="AI108" s="456"/>
      <c r="AJ108" s="456"/>
      <c r="AK108" s="457"/>
      <c r="AL108" s="568"/>
      <c r="AM108" s="543"/>
      <c r="AN108" s="543"/>
      <c r="AO108" s="543"/>
      <c r="AP108" s="543"/>
      <c r="AQ108" s="543"/>
      <c r="AR108" s="544"/>
    </row>
    <row r="109" spans="3:44" ht="21.75" thickBot="1" x14ac:dyDescent="0.4">
      <c r="C109" s="401"/>
      <c r="D109" s="402"/>
      <c r="E109" s="403"/>
      <c r="F109" s="402"/>
      <c r="G109" s="404"/>
      <c r="H109" s="405"/>
      <c r="I109" s="406"/>
      <c r="J109" s="407"/>
      <c r="K109" s="407"/>
      <c r="L109" s="407"/>
      <c r="M109" s="407"/>
      <c r="N109" s="407"/>
      <c r="O109" s="407"/>
      <c r="P109" s="407"/>
      <c r="Q109" s="407"/>
      <c r="R109" s="407"/>
      <c r="S109" s="407"/>
      <c r="T109" s="407"/>
      <c r="U109" s="407"/>
      <c r="V109" s="407"/>
      <c r="W109" s="407"/>
      <c r="X109" s="407"/>
      <c r="Y109" s="407"/>
      <c r="Z109" s="407"/>
      <c r="AA109" s="407"/>
      <c r="AB109" s="407"/>
      <c r="AC109" s="407"/>
      <c r="AD109" s="407"/>
      <c r="AE109" s="407"/>
      <c r="AF109" s="407"/>
      <c r="AG109" s="549"/>
      <c r="AH109" s="549"/>
      <c r="AI109" s="549"/>
      <c r="AJ109" s="549"/>
      <c r="AK109" s="550"/>
      <c r="AL109" s="549"/>
      <c r="AM109" s="549"/>
      <c r="AN109" s="549"/>
      <c r="AO109" s="549"/>
      <c r="AP109" s="549"/>
      <c r="AQ109" s="549"/>
      <c r="AR109" s="550"/>
    </row>
    <row r="110" spans="3:44" ht="21" x14ac:dyDescent="0.35">
      <c r="C110" s="200" t="s">
        <v>115</v>
      </c>
      <c r="D110" s="200" t="s">
        <v>151</v>
      </c>
      <c r="E110" s="390">
        <v>50988</v>
      </c>
      <c r="F110" s="391" t="s">
        <v>34</v>
      </c>
      <c r="G110" s="151">
        <f t="shared" ref="G110:G123" si="12">SUM(J110/J$6+K110/K$6+L110/L$6+M110/M$6+N110/N$6+O110/O$6+P110/P$6+Q110/Q$6+R110/R$6+S110/S$6+T110/T$6+U110/U$6+V110/V$6+W110/W$6+X110/X$6+Y110/Y$6+Z110/Z$6+AA110/AA$6+AB110/AB$6+AC110/AC$6+AD110/AD$6+AE110/AE$6+AF110/AF$6+AG110/AG$6+AH110/AH$6+AI110/AI$6+AJ110/AJ$6+AK110/AK$6+AL110/AL$6+AM110/AM$6+AN110/AN$6+AO110/AO$6+AP110/AP$6+AQ110/AQ$6+AR110/AR$6)/I110*100</f>
        <v>69.285714285714278</v>
      </c>
      <c r="H110" s="225" t="s">
        <v>192</v>
      </c>
      <c r="I110" s="220">
        <f t="shared" ref="I110:I123" si="13">COUNTIFS(J110:BK110,"&gt;0")</f>
        <v>2</v>
      </c>
      <c r="J110" s="395"/>
      <c r="K110" s="396"/>
      <c r="L110" s="396"/>
      <c r="M110" s="396"/>
      <c r="N110" s="396"/>
      <c r="O110" s="396"/>
      <c r="P110" s="397"/>
      <c r="Q110" s="393"/>
      <c r="R110" s="394"/>
      <c r="S110" s="394"/>
      <c r="T110" s="394"/>
      <c r="U110" s="394"/>
      <c r="V110" s="394"/>
      <c r="W110" s="398"/>
      <c r="X110" s="399"/>
      <c r="Y110" s="396"/>
      <c r="Z110" s="396"/>
      <c r="AA110" s="396"/>
      <c r="AB110" s="396"/>
      <c r="AC110" s="396"/>
      <c r="AD110" s="400"/>
      <c r="AE110" s="156"/>
      <c r="AF110" s="157">
        <v>26</v>
      </c>
      <c r="AG110" s="157">
        <v>18</v>
      </c>
      <c r="AH110" s="157"/>
      <c r="AI110" s="157"/>
      <c r="AJ110" s="157"/>
      <c r="AK110" s="158"/>
      <c r="AL110" s="535"/>
      <c r="AM110" s="536"/>
      <c r="AN110" s="536"/>
      <c r="AO110" s="536"/>
      <c r="AP110" s="536"/>
      <c r="AQ110" s="536"/>
      <c r="AR110" s="537"/>
    </row>
    <row r="111" spans="3:44" ht="21" x14ac:dyDescent="0.35">
      <c r="C111" s="81" t="s">
        <v>98</v>
      </c>
      <c r="D111" s="81" t="s">
        <v>83</v>
      </c>
      <c r="E111" s="82">
        <v>50863</v>
      </c>
      <c r="F111" s="115" t="s">
        <v>34</v>
      </c>
      <c r="G111" s="151">
        <f t="shared" si="12"/>
        <v>73.687584345479081</v>
      </c>
      <c r="H111" s="126" t="s">
        <v>192</v>
      </c>
      <c r="I111" s="220">
        <f t="shared" si="13"/>
        <v>4</v>
      </c>
      <c r="J111" s="166">
        <v>30</v>
      </c>
      <c r="K111" s="161"/>
      <c r="L111" s="161">
        <v>31</v>
      </c>
      <c r="M111" s="161"/>
      <c r="N111" s="161">
        <v>24</v>
      </c>
      <c r="O111" s="161">
        <v>29</v>
      </c>
      <c r="P111" s="167"/>
      <c r="Q111" s="163"/>
      <c r="R111" s="164"/>
      <c r="S111" s="164"/>
      <c r="T111" s="164"/>
      <c r="U111" s="164"/>
      <c r="V111" s="164"/>
      <c r="W111" s="315"/>
      <c r="X111" s="160"/>
      <c r="Y111" s="161"/>
      <c r="Z111" s="161"/>
      <c r="AA111" s="161"/>
      <c r="AB111" s="161"/>
      <c r="AC111" s="161"/>
      <c r="AD111" s="162"/>
      <c r="AE111" s="163"/>
      <c r="AF111" s="164"/>
      <c r="AG111" s="164"/>
      <c r="AH111" s="164"/>
      <c r="AI111" s="164"/>
      <c r="AJ111" s="164"/>
      <c r="AK111" s="165"/>
      <c r="AL111" s="538"/>
      <c r="AM111" s="539"/>
      <c r="AN111" s="539"/>
      <c r="AO111" s="539"/>
      <c r="AP111" s="539"/>
      <c r="AQ111" s="539"/>
      <c r="AR111" s="540"/>
    </row>
    <row r="112" spans="3:44" ht="21" x14ac:dyDescent="0.35">
      <c r="C112" s="81" t="s">
        <v>99</v>
      </c>
      <c r="D112" s="81" t="s">
        <v>84</v>
      </c>
      <c r="E112" s="82">
        <v>50094</v>
      </c>
      <c r="F112" s="115" t="s">
        <v>34</v>
      </c>
      <c r="G112" s="151">
        <f t="shared" si="12"/>
        <v>61.613041613041595</v>
      </c>
      <c r="H112" s="126" t="s">
        <v>192</v>
      </c>
      <c r="I112" s="220">
        <f t="shared" si="13"/>
        <v>9</v>
      </c>
      <c r="J112" s="166">
        <v>19</v>
      </c>
      <c r="K112" s="161"/>
      <c r="L112" s="161"/>
      <c r="M112" s="161">
        <v>27</v>
      </c>
      <c r="N112" s="161">
        <v>28</v>
      </c>
      <c r="O112" s="161">
        <v>22</v>
      </c>
      <c r="P112" s="167"/>
      <c r="Q112" s="163"/>
      <c r="R112" s="164"/>
      <c r="S112" s="164"/>
      <c r="T112" s="164">
        <v>25</v>
      </c>
      <c r="U112" s="164"/>
      <c r="V112" s="164">
        <v>29</v>
      </c>
      <c r="W112" s="315">
        <v>16</v>
      </c>
      <c r="X112" s="160"/>
      <c r="Y112" s="161"/>
      <c r="Z112" s="161"/>
      <c r="AA112" s="161"/>
      <c r="AB112" s="161"/>
      <c r="AC112" s="161"/>
      <c r="AD112" s="162"/>
      <c r="AE112" s="163">
        <v>24</v>
      </c>
      <c r="AF112" s="164">
        <v>15</v>
      </c>
      <c r="AG112" s="164"/>
      <c r="AH112" s="164"/>
      <c r="AI112" s="164"/>
      <c r="AJ112" s="164"/>
      <c r="AK112" s="165"/>
      <c r="AL112" s="538"/>
      <c r="AM112" s="539"/>
      <c r="AN112" s="539"/>
      <c r="AO112" s="539"/>
      <c r="AP112" s="539"/>
      <c r="AQ112" s="539"/>
      <c r="AR112" s="540"/>
    </row>
    <row r="113" spans="3:44" ht="21" x14ac:dyDescent="0.35">
      <c r="C113" s="81" t="s">
        <v>69</v>
      </c>
      <c r="D113" s="81" t="s">
        <v>68</v>
      </c>
      <c r="E113" s="82">
        <v>50642</v>
      </c>
      <c r="F113" s="115" t="s">
        <v>35</v>
      </c>
      <c r="G113" s="151">
        <f t="shared" si="12"/>
        <v>72.432756583685375</v>
      </c>
      <c r="H113" s="126" t="s">
        <v>192</v>
      </c>
      <c r="I113" s="220">
        <f t="shared" si="13"/>
        <v>10</v>
      </c>
      <c r="J113" s="166">
        <v>25</v>
      </c>
      <c r="K113" s="161">
        <v>35</v>
      </c>
      <c r="L113" s="161">
        <v>33</v>
      </c>
      <c r="M113" s="161"/>
      <c r="N113" s="161">
        <v>29</v>
      </c>
      <c r="O113" s="161">
        <v>27</v>
      </c>
      <c r="P113" s="167"/>
      <c r="Q113" s="163">
        <v>20</v>
      </c>
      <c r="R113" s="164"/>
      <c r="S113" s="164">
        <v>26</v>
      </c>
      <c r="T113" s="164">
        <v>28</v>
      </c>
      <c r="U113" s="164"/>
      <c r="V113" s="164">
        <v>18</v>
      </c>
      <c r="W113" s="315">
        <v>31</v>
      </c>
      <c r="X113" s="160"/>
      <c r="Y113" s="161"/>
      <c r="Z113" s="161"/>
      <c r="AA113" s="161"/>
      <c r="AB113" s="161"/>
      <c r="AC113" s="161"/>
      <c r="AD113" s="162"/>
      <c r="AE113" s="163"/>
      <c r="AF113" s="164"/>
      <c r="AG113" s="164"/>
      <c r="AH113" s="164"/>
      <c r="AI113" s="164"/>
      <c r="AJ113" s="164"/>
      <c r="AK113" s="165"/>
      <c r="AL113" s="538"/>
      <c r="AM113" s="539"/>
      <c r="AN113" s="539"/>
      <c r="AO113" s="539"/>
      <c r="AP113" s="539"/>
      <c r="AQ113" s="539"/>
      <c r="AR113" s="540"/>
    </row>
    <row r="114" spans="3:44" ht="21" x14ac:dyDescent="0.35">
      <c r="C114" s="81" t="s">
        <v>74</v>
      </c>
      <c r="D114" s="81" t="s">
        <v>72</v>
      </c>
      <c r="E114" s="82">
        <v>50702</v>
      </c>
      <c r="F114" s="115" t="s">
        <v>35</v>
      </c>
      <c r="G114" s="151">
        <f t="shared" si="12"/>
        <v>67.762774384291419</v>
      </c>
      <c r="H114" s="126" t="s">
        <v>192</v>
      </c>
      <c r="I114" s="220">
        <f t="shared" si="13"/>
        <v>6</v>
      </c>
      <c r="J114" s="166"/>
      <c r="K114" s="161"/>
      <c r="L114" s="161"/>
      <c r="M114" s="161"/>
      <c r="N114" s="161">
        <v>29</v>
      </c>
      <c r="O114" s="161">
        <v>30</v>
      </c>
      <c r="P114" s="167"/>
      <c r="Q114" s="163">
        <v>23</v>
      </c>
      <c r="R114" s="164">
        <v>20</v>
      </c>
      <c r="S114" s="164">
        <v>24</v>
      </c>
      <c r="T114" s="164">
        <v>26</v>
      </c>
      <c r="U114" s="164"/>
      <c r="V114" s="164"/>
      <c r="W114" s="315"/>
      <c r="X114" s="160"/>
      <c r="Y114" s="161"/>
      <c r="Z114" s="161"/>
      <c r="AA114" s="161"/>
      <c r="AB114" s="161"/>
      <c r="AC114" s="161"/>
      <c r="AD114" s="162"/>
      <c r="AE114" s="163"/>
      <c r="AF114" s="164"/>
      <c r="AG114" s="164"/>
      <c r="AH114" s="164"/>
      <c r="AI114" s="164"/>
      <c r="AJ114" s="164"/>
      <c r="AK114" s="165"/>
      <c r="AL114" s="538"/>
      <c r="AM114" s="539"/>
      <c r="AN114" s="539"/>
      <c r="AO114" s="539"/>
      <c r="AP114" s="539"/>
      <c r="AQ114" s="539"/>
      <c r="AR114" s="540"/>
    </row>
    <row r="115" spans="3:44" ht="21" x14ac:dyDescent="0.35">
      <c r="C115" s="72" t="s">
        <v>70</v>
      </c>
      <c r="D115" s="72" t="s">
        <v>74</v>
      </c>
      <c r="E115" s="79">
        <v>51101</v>
      </c>
      <c r="F115" s="119" t="s">
        <v>34</v>
      </c>
      <c r="G115" s="151">
        <f t="shared" si="12"/>
        <v>50.461088618983361</v>
      </c>
      <c r="H115" s="126" t="s">
        <v>192</v>
      </c>
      <c r="I115" s="220">
        <f t="shared" si="13"/>
        <v>3</v>
      </c>
      <c r="J115" s="166">
        <v>11</v>
      </c>
      <c r="K115" s="161">
        <v>21</v>
      </c>
      <c r="L115" s="161">
        <v>25</v>
      </c>
      <c r="M115" s="161"/>
      <c r="N115" s="161"/>
      <c r="O115" s="161"/>
      <c r="P115" s="167"/>
      <c r="Q115" s="163"/>
      <c r="R115" s="164"/>
      <c r="S115" s="164"/>
      <c r="T115" s="164"/>
      <c r="U115" s="164"/>
      <c r="V115" s="164"/>
      <c r="W115" s="315"/>
      <c r="X115" s="160"/>
      <c r="Y115" s="161"/>
      <c r="Z115" s="161"/>
      <c r="AA115" s="161"/>
      <c r="AB115" s="161"/>
      <c r="AC115" s="161"/>
      <c r="AD115" s="162"/>
      <c r="AE115" s="163"/>
      <c r="AF115" s="164"/>
      <c r="AG115" s="164"/>
      <c r="AH115" s="164"/>
      <c r="AI115" s="164"/>
      <c r="AJ115" s="164"/>
      <c r="AK115" s="165"/>
      <c r="AL115" s="538"/>
      <c r="AM115" s="539"/>
      <c r="AN115" s="539"/>
      <c r="AO115" s="539"/>
      <c r="AP115" s="539"/>
      <c r="AQ115" s="539"/>
      <c r="AR115" s="540"/>
    </row>
    <row r="116" spans="3:44" ht="21" x14ac:dyDescent="0.35">
      <c r="C116" s="130" t="s">
        <v>117</v>
      </c>
      <c r="D116" s="130" t="s">
        <v>87</v>
      </c>
      <c r="E116" s="131">
        <v>50540</v>
      </c>
      <c r="F116" s="371" t="s">
        <v>37</v>
      </c>
      <c r="G116" s="151">
        <f t="shared" si="12"/>
        <v>67.913722702809395</v>
      </c>
      <c r="H116" s="126" t="s">
        <v>192</v>
      </c>
      <c r="I116" s="220">
        <f t="shared" si="13"/>
        <v>12</v>
      </c>
      <c r="J116" s="166"/>
      <c r="K116" s="161"/>
      <c r="L116" s="161"/>
      <c r="M116" s="161"/>
      <c r="N116" s="161"/>
      <c r="O116" s="161"/>
      <c r="P116" s="167"/>
      <c r="Q116" s="163"/>
      <c r="R116" s="164"/>
      <c r="S116" s="164"/>
      <c r="T116" s="164"/>
      <c r="U116" s="164"/>
      <c r="V116" s="164"/>
      <c r="W116" s="315"/>
      <c r="X116" s="160"/>
      <c r="Y116" s="161"/>
      <c r="Z116" s="161">
        <v>21</v>
      </c>
      <c r="AA116" s="161">
        <v>28</v>
      </c>
      <c r="AB116" s="161">
        <v>18</v>
      </c>
      <c r="AC116" s="161">
        <v>24</v>
      </c>
      <c r="AD116" s="162"/>
      <c r="AE116" s="163">
        <v>18</v>
      </c>
      <c r="AF116" s="164">
        <v>26</v>
      </c>
      <c r="AG116" s="164">
        <v>22</v>
      </c>
      <c r="AH116" s="164">
        <v>31</v>
      </c>
      <c r="AI116" s="164"/>
      <c r="AJ116" s="164">
        <v>23</v>
      </c>
      <c r="AK116" s="165"/>
      <c r="AL116" s="538">
        <v>29</v>
      </c>
      <c r="AM116" s="539">
        <v>24</v>
      </c>
      <c r="AN116" s="539">
        <v>29</v>
      </c>
      <c r="AO116" s="539"/>
      <c r="AP116" s="539"/>
      <c r="AQ116" s="539"/>
      <c r="AR116" s="540"/>
    </row>
    <row r="117" spans="3:44" ht="21" x14ac:dyDescent="0.35">
      <c r="C117" s="81" t="s">
        <v>89</v>
      </c>
      <c r="D117" s="81" t="s">
        <v>90</v>
      </c>
      <c r="E117" s="82">
        <v>51058</v>
      </c>
      <c r="F117" s="372" t="s">
        <v>34</v>
      </c>
      <c r="G117" s="151">
        <f t="shared" si="12"/>
        <v>52.201187702348697</v>
      </c>
      <c r="H117" s="126" t="s">
        <v>192</v>
      </c>
      <c r="I117" s="220">
        <f t="shared" si="13"/>
        <v>8</v>
      </c>
      <c r="J117" s="166">
        <v>17</v>
      </c>
      <c r="K117" s="161"/>
      <c r="L117" s="161">
        <v>24</v>
      </c>
      <c r="M117" s="161"/>
      <c r="N117" s="161">
        <v>22</v>
      </c>
      <c r="O117" s="161">
        <v>16</v>
      </c>
      <c r="P117" s="167"/>
      <c r="Q117" s="163">
        <v>20</v>
      </c>
      <c r="R117" s="164">
        <v>19</v>
      </c>
      <c r="S117" s="164">
        <v>19</v>
      </c>
      <c r="T117" s="164">
        <v>20</v>
      </c>
      <c r="U117" s="164"/>
      <c r="V117" s="164"/>
      <c r="W117" s="315"/>
      <c r="X117" s="160"/>
      <c r="Y117" s="161"/>
      <c r="Z117" s="161"/>
      <c r="AA117" s="161"/>
      <c r="AB117" s="161"/>
      <c r="AC117" s="161"/>
      <c r="AD117" s="162"/>
      <c r="AE117" s="163"/>
      <c r="AF117" s="164"/>
      <c r="AG117" s="164"/>
      <c r="AH117" s="164"/>
      <c r="AI117" s="164"/>
      <c r="AJ117" s="164"/>
      <c r="AK117" s="165"/>
      <c r="AL117" s="538"/>
      <c r="AM117" s="539"/>
      <c r="AN117" s="539"/>
      <c r="AO117" s="539"/>
      <c r="AP117" s="539"/>
      <c r="AQ117" s="539"/>
      <c r="AR117" s="540"/>
    </row>
    <row r="118" spans="3:44" ht="21" x14ac:dyDescent="0.35">
      <c r="C118" s="81" t="s">
        <v>153</v>
      </c>
      <c r="D118" s="81" t="s">
        <v>84</v>
      </c>
      <c r="E118" s="82">
        <v>51103</v>
      </c>
      <c r="F118" s="372" t="s">
        <v>34</v>
      </c>
      <c r="G118" s="151" t="e">
        <f t="shared" si="12"/>
        <v>#DIV/0!</v>
      </c>
      <c r="H118" s="126" t="s">
        <v>192</v>
      </c>
      <c r="I118" s="220">
        <f t="shared" si="13"/>
        <v>0</v>
      </c>
      <c r="J118" s="166"/>
      <c r="K118" s="161"/>
      <c r="L118" s="161"/>
      <c r="M118" s="161"/>
      <c r="N118" s="161"/>
      <c r="O118" s="161"/>
      <c r="P118" s="167"/>
      <c r="Q118" s="163"/>
      <c r="R118" s="164"/>
      <c r="S118" s="164"/>
      <c r="T118" s="164"/>
      <c r="U118" s="164"/>
      <c r="V118" s="164"/>
      <c r="W118" s="315"/>
      <c r="X118" s="160"/>
      <c r="Y118" s="161"/>
      <c r="Z118" s="161"/>
      <c r="AA118" s="161"/>
      <c r="AB118" s="161"/>
      <c r="AC118" s="161"/>
      <c r="AD118" s="162"/>
      <c r="AE118" s="163"/>
      <c r="AF118" s="164"/>
      <c r="AG118" s="164"/>
      <c r="AH118" s="164"/>
      <c r="AI118" s="164"/>
      <c r="AJ118" s="164"/>
      <c r="AK118" s="165"/>
      <c r="AL118" s="538"/>
      <c r="AM118" s="539"/>
      <c r="AN118" s="539"/>
      <c r="AO118" s="539"/>
      <c r="AP118" s="539"/>
      <c r="AQ118" s="539"/>
      <c r="AR118" s="540"/>
    </row>
    <row r="119" spans="3:44" ht="21" x14ac:dyDescent="0.35">
      <c r="C119" s="130" t="s">
        <v>135</v>
      </c>
      <c r="D119" s="130" t="s">
        <v>136</v>
      </c>
      <c r="E119" s="131">
        <v>51070</v>
      </c>
      <c r="F119" s="371" t="s">
        <v>35</v>
      </c>
      <c r="G119" s="151">
        <f t="shared" si="12"/>
        <v>62.950301578121127</v>
      </c>
      <c r="H119" s="126" t="s">
        <v>192</v>
      </c>
      <c r="I119" s="220">
        <f t="shared" si="13"/>
        <v>7</v>
      </c>
      <c r="J119" s="166"/>
      <c r="K119" s="161"/>
      <c r="L119" s="161"/>
      <c r="M119" s="161"/>
      <c r="N119" s="161"/>
      <c r="O119" s="161"/>
      <c r="P119" s="167"/>
      <c r="Q119" s="163"/>
      <c r="R119" s="164"/>
      <c r="S119" s="164"/>
      <c r="T119" s="164"/>
      <c r="U119" s="164"/>
      <c r="V119" s="164"/>
      <c r="W119" s="315"/>
      <c r="X119" s="160"/>
      <c r="Y119" s="161"/>
      <c r="Z119" s="161"/>
      <c r="AA119" s="161"/>
      <c r="AB119" s="161"/>
      <c r="AC119" s="161"/>
      <c r="AD119" s="162"/>
      <c r="AE119" s="163">
        <v>17</v>
      </c>
      <c r="AF119" s="164">
        <v>22</v>
      </c>
      <c r="AG119" s="164">
        <v>19</v>
      </c>
      <c r="AH119" s="164">
        <v>29</v>
      </c>
      <c r="AI119" s="164"/>
      <c r="AJ119" s="164">
        <v>25</v>
      </c>
      <c r="AK119" s="165"/>
      <c r="AL119" s="538">
        <v>24</v>
      </c>
      <c r="AM119" s="539"/>
      <c r="AN119" s="539">
        <v>22</v>
      </c>
      <c r="AO119" s="539"/>
      <c r="AP119" s="539"/>
      <c r="AQ119" s="539"/>
      <c r="AR119" s="540"/>
    </row>
    <row r="120" spans="3:44" ht="21" x14ac:dyDescent="0.35">
      <c r="C120" s="81" t="s">
        <v>75</v>
      </c>
      <c r="D120" s="81" t="s">
        <v>91</v>
      </c>
      <c r="E120" s="82">
        <v>50661</v>
      </c>
      <c r="F120" s="115" t="s">
        <v>33</v>
      </c>
      <c r="G120" s="151">
        <f t="shared" si="12"/>
        <v>60.72178453757401</v>
      </c>
      <c r="H120" s="126" t="s">
        <v>192</v>
      </c>
      <c r="I120" s="220">
        <f t="shared" si="13"/>
        <v>6</v>
      </c>
      <c r="J120" s="166">
        <v>27</v>
      </c>
      <c r="K120" s="161"/>
      <c r="L120" s="161">
        <v>31</v>
      </c>
      <c r="M120" s="161"/>
      <c r="N120" s="161">
        <v>26</v>
      </c>
      <c r="O120" s="161"/>
      <c r="P120" s="167"/>
      <c r="Q120" s="163"/>
      <c r="R120" s="164"/>
      <c r="S120" s="164">
        <v>18</v>
      </c>
      <c r="T120" s="164">
        <v>20</v>
      </c>
      <c r="U120" s="164"/>
      <c r="V120" s="164"/>
      <c r="W120" s="315">
        <v>18</v>
      </c>
      <c r="X120" s="160"/>
      <c r="Y120" s="161"/>
      <c r="Z120" s="161"/>
      <c r="AA120" s="161"/>
      <c r="AB120" s="161"/>
      <c r="AC120" s="161"/>
      <c r="AD120" s="162"/>
      <c r="AE120" s="163"/>
      <c r="AF120" s="164"/>
      <c r="AG120" s="164"/>
      <c r="AH120" s="164"/>
      <c r="AI120" s="164"/>
      <c r="AJ120" s="164"/>
      <c r="AK120" s="165"/>
      <c r="AL120" s="538"/>
      <c r="AM120" s="539"/>
      <c r="AN120" s="539"/>
      <c r="AO120" s="539"/>
      <c r="AP120" s="539"/>
      <c r="AQ120" s="539"/>
      <c r="AR120" s="540"/>
    </row>
    <row r="121" spans="3:44" ht="21" x14ac:dyDescent="0.35">
      <c r="C121" s="81" t="s">
        <v>118</v>
      </c>
      <c r="D121" s="81" t="s">
        <v>86</v>
      </c>
      <c r="E121" s="82">
        <v>50229</v>
      </c>
      <c r="F121" s="115" t="s">
        <v>35</v>
      </c>
      <c r="G121" s="151">
        <f t="shared" si="12"/>
        <v>73.749127708979898</v>
      </c>
      <c r="H121" s="126" t="s">
        <v>192</v>
      </c>
      <c r="I121" s="220">
        <f t="shared" si="13"/>
        <v>12</v>
      </c>
      <c r="J121" s="166">
        <v>25</v>
      </c>
      <c r="K121" s="161"/>
      <c r="L121" s="161">
        <v>35</v>
      </c>
      <c r="M121" s="161"/>
      <c r="N121" s="161"/>
      <c r="O121" s="161"/>
      <c r="P121" s="167"/>
      <c r="Q121" s="163">
        <v>27</v>
      </c>
      <c r="R121" s="164">
        <v>20</v>
      </c>
      <c r="S121" s="164">
        <v>26</v>
      </c>
      <c r="T121" s="164">
        <v>23</v>
      </c>
      <c r="U121" s="164"/>
      <c r="V121" s="164">
        <v>28</v>
      </c>
      <c r="W121" s="315">
        <v>30</v>
      </c>
      <c r="X121" s="160"/>
      <c r="Y121" s="161"/>
      <c r="Z121" s="161">
        <v>26</v>
      </c>
      <c r="AA121" s="161"/>
      <c r="AB121" s="161">
        <v>26</v>
      </c>
      <c r="AC121" s="161"/>
      <c r="AD121" s="162"/>
      <c r="AE121" s="163"/>
      <c r="AF121" s="164"/>
      <c r="AG121" s="164"/>
      <c r="AH121" s="164"/>
      <c r="AI121" s="164">
        <v>25</v>
      </c>
      <c r="AJ121" s="164"/>
      <c r="AK121" s="165"/>
      <c r="AL121" s="538"/>
      <c r="AM121" s="539">
        <v>30</v>
      </c>
      <c r="AN121" s="539"/>
      <c r="AO121" s="539"/>
      <c r="AP121" s="539"/>
      <c r="AQ121" s="539"/>
      <c r="AR121" s="540"/>
    </row>
    <row r="122" spans="3:44" ht="21" x14ac:dyDescent="0.35">
      <c r="C122" s="81" t="s">
        <v>177</v>
      </c>
      <c r="D122" s="81" t="s">
        <v>178</v>
      </c>
      <c r="E122" s="82">
        <v>51179</v>
      </c>
      <c r="F122" s="115" t="s">
        <v>34</v>
      </c>
      <c r="G122" s="151">
        <f t="shared" si="12"/>
        <v>55.26315789473685</v>
      </c>
      <c r="H122" s="126" t="s">
        <v>192</v>
      </c>
      <c r="I122" s="220">
        <f t="shared" si="13"/>
        <v>1</v>
      </c>
      <c r="J122" s="166">
        <v>21</v>
      </c>
      <c r="K122" s="161"/>
      <c r="L122" s="161"/>
      <c r="M122" s="161"/>
      <c r="N122" s="161"/>
      <c r="O122" s="161"/>
      <c r="P122" s="167"/>
      <c r="Q122" s="163"/>
      <c r="R122" s="164"/>
      <c r="S122" s="164"/>
      <c r="T122" s="164"/>
      <c r="U122" s="164"/>
      <c r="V122" s="164"/>
      <c r="W122" s="315"/>
      <c r="X122" s="160"/>
      <c r="Y122" s="161"/>
      <c r="Z122" s="161"/>
      <c r="AA122" s="161"/>
      <c r="AB122" s="161"/>
      <c r="AC122" s="161"/>
      <c r="AD122" s="162"/>
      <c r="AE122" s="163"/>
      <c r="AF122" s="164"/>
      <c r="AG122" s="164"/>
      <c r="AH122" s="164"/>
      <c r="AI122" s="164"/>
      <c r="AJ122" s="164"/>
      <c r="AK122" s="165"/>
      <c r="AL122" s="538"/>
      <c r="AM122" s="539"/>
      <c r="AN122" s="539"/>
      <c r="AO122" s="539"/>
      <c r="AP122" s="539"/>
      <c r="AQ122" s="539"/>
      <c r="AR122" s="540"/>
    </row>
    <row r="123" spans="3:44" ht="21" x14ac:dyDescent="0.35">
      <c r="C123" s="81" t="s">
        <v>119</v>
      </c>
      <c r="D123" s="81" t="s">
        <v>116</v>
      </c>
      <c r="E123" s="82">
        <v>60426</v>
      </c>
      <c r="F123" s="115" t="s">
        <v>34</v>
      </c>
      <c r="G123" s="151">
        <f t="shared" si="12"/>
        <v>67.028059015288122</v>
      </c>
      <c r="H123" s="126" t="s">
        <v>192</v>
      </c>
      <c r="I123" s="220">
        <f t="shared" si="13"/>
        <v>12</v>
      </c>
      <c r="J123" s="166">
        <v>16</v>
      </c>
      <c r="K123" s="161"/>
      <c r="L123" s="161"/>
      <c r="M123" s="161"/>
      <c r="N123" s="161"/>
      <c r="O123" s="161"/>
      <c r="P123" s="167"/>
      <c r="Q123" s="163"/>
      <c r="R123" s="164"/>
      <c r="S123" s="164"/>
      <c r="T123" s="164">
        <v>24</v>
      </c>
      <c r="U123" s="164"/>
      <c r="V123" s="164"/>
      <c r="W123" s="315"/>
      <c r="X123" s="160">
        <v>27</v>
      </c>
      <c r="Y123" s="161"/>
      <c r="Z123" s="161">
        <v>23</v>
      </c>
      <c r="AA123" s="161">
        <v>31</v>
      </c>
      <c r="AB123" s="161">
        <v>24</v>
      </c>
      <c r="AC123" s="161">
        <v>27</v>
      </c>
      <c r="AD123" s="162"/>
      <c r="AE123" s="163"/>
      <c r="AF123" s="164"/>
      <c r="AG123" s="164">
        <v>15</v>
      </c>
      <c r="AH123" s="164"/>
      <c r="AI123" s="164"/>
      <c r="AJ123" s="164">
        <v>19</v>
      </c>
      <c r="AK123" s="165"/>
      <c r="AL123" s="538">
        <v>30</v>
      </c>
      <c r="AM123" s="539">
        <v>26</v>
      </c>
      <c r="AN123" s="539">
        <v>31</v>
      </c>
      <c r="AO123" s="539"/>
      <c r="AP123" s="539"/>
      <c r="AQ123" s="539"/>
      <c r="AR123" s="540"/>
    </row>
    <row r="124" spans="3:44" ht="21" x14ac:dyDescent="0.35">
      <c r="C124" s="81"/>
      <c r="D124" s="81"/>
      <c r="E124" s="82"/>
      <c r="F124" s="115"/>
      <c r="G124" s="151"/>
      <c r="H124" s="126"/>
      <c r="I124" s="220"/>
      <c r="J124" s="166"/>
      <c r="K124" s="161"/>
      <c r="L124" s="161"/>
      <c r="M124" s="161"/>
      <c r="N124" s="161"/>
      <c r="O124" s="161"/>
      <c r="P124" s="167"/>
      <c r="Q124" s="163"/>
      <c r="R124" s="164"/>
      <c r="S124" s="164"/>
      <c r="T124" s="164"/>
      <c r="U124" s="164"/>
      <c r="V124" s="164"/>
      <c r="W124" s="315"/>
      <c r="X124" s="160"/>
      <c r="Y124" s="161"/>
      <c r="Z124" s="161"/>
      <c r="AA124" s="161"/>
      <c r="AB124" s="161"/>
      <c r="AC124" s="161"/>
      <c r="AD124" s="162"/>
      <c r="AE124" s="163"/>
      <c r="AF124" s="164"/>
      <c r="AG124" s="164"/>
      <c r="AH124" s="164"/>
      <c r="AI124" s="164"/>
      <c r="AJ124" s="164"/>
      <c r="AK124" s="165"/>
      <c r="AL124" s="538"/>
      <c r="AM124" s="539"/>
      <c r="AN124" s="539"/>
      <c r="AO124" s="539"/>
      <c r="AP124" s="539"/>
      <c r="AQ124" s="539"/>
      <c r="AR124" s="540"/>
    </row>
    <row r="125" spans="3:44" ht="21" x14ac:dyDescent="0.35">
      <c r="C125" s="106"/>
      <c r="D125" s="81"/>
      <c r="E125" s="82"/>
      <c r="F125" s="115"/>
      <c r="G125" s="151"/>
      <c r="H125" s="126"/>
      <c r="I125" s="220">
        <f>COUNTIFS(J125:BK125,"&gt;0")</f>
        <v>0</v>
      </c>
      <c r="J125" s="166"/>
      <c r="K125" s="161"/>
      <c r="L125" s="161"/>
      <c r="M125" s="161"/>
      <c r="N125" s="161"/>
      <c r="O125" s="161"/>
      <c r="P125" s="167"/>
      <c r="Q125" s="163"/>
      <c r="R125" s="164"/>
      <c r="S125" s="164"/>
      <c r="T125" s="164"/>
      <c r="U125" s="164"/>
      <c r="V125" s="164"/>
      <c r="W125" s="315"/>
      <c r="X125" s="160"/>
      <c r="Y125" s="161"/>
      <c r="Z125" s="161"/>
      <c r="AA125" s="161"/>
      <c r="AB125" s="161"/>
      <c r="AC125" s="161"/>
      <c r="AD125" s="162"/>
      <c r="AE125" s="163"/>
      <c r="AF125" s="164"/>
      <c r="AG125" s="164"/>
      <c r="AH125" s="164"/>
      <c r="AI125" s="164"/>
      <c r="AJ125" s="164"/>
      <c r="AK125" s="165"/>
      <c r="AL125" s="538"/>
      <c r="AM125" s="539"/>
      <c r="AN125" s="539"/>
      <c r="AO125" s="539"/>
      <c r="AP125" s="539"/>
      <c r="AQ125" s="539"/>
      <c r="AR125" s="540"/>
    </row>
    <row r="126" spans="3:44" ht="21" x14ac:dyDescent="0.35">
      <c r="C126" s="596"/>
      <c r="D126" s="596"/>
      <c r="E126" s="597"/>
      <c r="F126" s="598"/>
      <c r="G126" s="599"/>
      <c r="H126" s="600"/>
      <c r="I126" s="601">
        <f>COUNTIFS(J126:BK126,"&gt;0")</f>
        <v>0</v>
      </c>
      <c r="J126" s="602"/>
      <c r="K126" s="603"/>
      <c r="L126" s="603"/>
      <c r="M126" s="603"/>
      <c r="N126" s="603"/>
      <c r="O126" s="603"/>
      <c r="P126" s="604"/>
      <c r="Q126" s="605"/>
      <c r="R126" s="603"/>
      <c r="S126" s="603"/>
      <c r="T126" s="603"/>
      <c r="U126" s="603"/>
      <c r="V126" s="603"/>
      <c r="W126" s="606"/>
      <c r="X126" s="605"/>
      <c r="Y126" s="603"/>
      <c r="Z126" s="603"/>
      <c r="AA126" s="603"/>
      <c r="AB126" s="603"/>
      <c r="AC126" s="603"/>
      <c r="AD126" s="607"/>
      <c r="AE126" s="605"/>
      <c r="AF126" s="603"/>
      <c r="AG126" s="603"/>
      <c r="AH126" s="603"/>
      <c r="AI126" s="603"/>
      <c r="AJ126" s="603"/>
      <c r="AK126" s="607"/>
      <c r="AL126" s="605"/>
      <c r="AM126" s="603"/>
      <c r="AN126" s="603"/>
      <c r="AO126" s="603"/>
      <c r="AP126" s="603"/>
      <c r="AQ126" s="603"/>
      <c r="AR126" s="607"/>
    </row>
    <row r="127" spans="3:44" ht="21" x14ac:dyDescent="0.35">
      <c r="C127" s="72"/>
      <c r="D127" s="199"/>
      <c r="E127" s="224"/>
      <c r="F127" s="115"/>
      <c r="G127" s="151"/>
      <c r="H127" s="126"/>
      <c r="I127" s="220">
        <f>COUNTIFS(J127:BK127,"&gt;0")</f>
        <v>0</v>
      </c>
      <c r="J127" s="166"/>
      <c r="K127" s="161"/>
      <c r="L127" s="161"/>
      <c r="M127" s="161"/>
      <c r="N127" s="161"/>
      <c r="O127" s="161"/>
      <c r="P127" s="167"/>
      <c r="Q127" s="163"/>
      <c r="R127" s="164"/>
      <c r="S127" s="164"/>
      <c r="T127" s="164"/>
      <c r="U127" s="164"/>
      <c r="V127" s="164"/>
      <c r="W127" s="315"/>
      <c r="X127" s="160"/>
      <c r="Y127" s="161"/>
      <c r="Z127" s="161"/>
      <c r="AA127" s="161"/>
      <c r="AB127" s="161"/>
      <c r="AC127" s="161"/>
      <c r="AD127" s="162"/>
      <c r="AE127" s="163"/>
      <c r="AF127" s="164"/>
      <c r="AG127" s="164"/>
      <c r="AH127" s="164"/>
      <c r="AI127" s="164"/>
      <c r="AJ127" s="164"/>
      <c r="AK127" s="165"/>
      <c r="AL127" s="538"/>
      <c r="AM127" s="539"/>
      <c r="AN127" s="539"/>
      <c r="AO127" s="539"/>
      <c r="AP127" s="539"/>
      <c r="AQ127" s="539"/>
      <c r="AR127" s="540"/>
    </row>
    <row r="128" spans="3:44" ht="21" x14ac:dyDescent="0.35">
      <c r="C128" s="81"/>
      <c r="D128" s="81"/>
      <c r="E128" s="82"/>
      <c r="F128" s="115"/>
      <c r="G128" s="151"/>
      <c r="H128" s="126"/>
      <c r="I128" s="220">
        <f>COUNTIFS(J128:BK128,"&gt;0")</f>
        <v>0</v>
      </c>
      <c r="J128" s="166"/>
      <c r="K128" s="161"/>
      <c r="L128" s="161"/>
      <c r="M128" s="161"/>
      <c r="N128" s="161"/>
      <c r="O128" s="161"/>
      <c r="P128" s="167"/>
      <c r="Q128" s="163"/>
      <c r="R128" s="164"/>
      <c r="S128" s="164"/>
      <c r="T128" s="164"/>
      <c r="U128" s="164"/>
      <c r="V128" s="164"/>
      <c r="W128" s="315"/>
      <c r="X128" s="160"/>
      <c r="Y128" s="161"/>
      <c r="Z128" s="161"/>
      <c r="AA128" s="161"/>
      <c r="AB128" s="161"/>
      <c r="AC128" s="161"/>
      <c r="AD128" s="162"/>
      <c r="AE128" s="163"/>
      <c r="AF128" s="164"/>
      <c r="AG128" s="164"/>
      <c r="AH128" s="164"/>
      <c r="AI128" s="164"/>
      <c r="AJ128" s="164"/>
      <c r="AK128" s="165"/>
      <c r="AL128" s="538"/>
      <c r="AM128" s="539"/>
      <c r="AN128" s="539"/>
      <c r="AO128" s="539"/>
      <c r="AP128" s="539"/>
      <c r="AQ128" s="539"/>
      <c r="AR128" s="540"/>
    </row>
    <row r="129" spans="3:45" ht="21" x14ac:dyDescent="0.35">
      <c r="C129" s="81"/>
      <c r="D129" s="81"/>
      <c r="E129" s="79"/>
      <c r="F129" s="115"/>
      <c r="G129" s="151"/>
      <c r="H129" s="126"/>
      <c r="I129" s="220">
        <f>COUNTIFS(J129:BK129,"&gt;0")</f>
        <v>0</v>
      </c>
      <c r="J129" s="166"/>
      <c r="K129" s="161"/>
      <c r="L129" s="161"/>
      <c r="M129" s="161"/>
      <c r="N129" s="161"/>
      <c r="O129" s="161"/>
      <c r="P129" s="167"/>
      <c r="Q129" s="163"/>
      <c r="R129" s="164"/>
      <c r="S129" s="164"/>
      <c r="T129" s="164"/>
      <c r="U129" s="164"/>
      <c r="V129" s="164"/>
      <c r="W129" s="315"/>
      <c r="X129" s="160"/>
      <c r="Y129" s="161"/>
      <c r="Z129" s="161"/>
      <c r="AA129" s="161"/>
      <c r="AB129" s="161"/>
      <c r="AC129" s="161"/>
      <c r="AD129" s="162"/>
      <c r="AE129" s="163"/>
      <c r="AF129" s="164"/>
      <c r="AG129" s="164"/>
      <c r="AH129" s="164"/>
      <c r="AI129" s="164"/>
      <c r="AJ129" s="164"/>
      <c r="AK129" s="165"/>
      <c r="AL129" s="538"/>
      <c r="AM129" s="539"/>
      <c r="AN129" s="539"/>
      <c r="AO129" s="539"/>
      <c r="AP129" s="539"/>
      <c r="AQ129" s="539"/>
      <c r="AR129" s="540"/>
    </row>
    <row r="130" spans="3:45" ht="21" x14ac:dyDescent="0.35">
      <c r="C130" s="81"/>
      <c r="D130" s="81"/>
      <c r="E130" s="82"/>
      <c r="F130" s="115"/>
      <c r="G130" s="151"/>
      <c r="H130" s="126"/>
      <c r="I130" s="220"/>
      <c r="J130" s="166"/>
      <c r="K130" s="161"/>
      <c r="L130" s="161"/>
      <c r="M130" s="161"/>
      <c r="N130" s="161"/>
      <c r="O130" s="161"/>
      <c r="P130" s="167"/>
      <c r="Q130" s="163"/>
      <c r="R130" s="164"/>
      <c r="S130" s="164"/>
      <c r="T130" s="164"/>
      <c r="U130" s="164"/>
      <c r="V130" s="164"/>
      <c r="W130" s="315"/>
      <c r="X130" s="160"/>
      <c r="Y130" s="161"/>
      <c r="Z130" s="161"/>
      <c r="AA130" s="161"/>
      <c r="AB130" s="161"/>
      <c r="AC130" s="161"/>
      <c r="AD130" s="162"/>
      <c r="AE130" s="163"/>
      <c r="AF130" s="164"/>
      <c r="AG130" s="164"/>
      <c r="AH130" s="164"/>
      <c r="AI130" s="164"/>
      <c r="AJ130" s="164"/>
      <c r="AK130" s="165"/>
      <c r="AL130" s="538"/>
      <c r="AM130" s="539"/>
      <c r="AN130" s="539"/>
      <c r="AO130" s="539"/>
      <c r="AP130" s="539"/>
      <c r="AQ130" s="539"/>
      <c r="AR130" s="540"/>
    </row>
    <row r="131" spans="3:45" ht="21.75" thickBot="1" x14ac:dyDescent="0.4">
      <c r="C131" s="72"/>
      <c r="D131" s="72"/>
      <c r="E131" s="82"/>
      <c r="F131" s="115"/>
      <c r="G131" s="151"/>
      <c r="H131" s="126"/>
      <c r="I131" s="220"/>
      <c r="J131" s="166"/>
      <c r="K131" s="161"/>
      <c r="L131" s="161"/>
      <c r="M131" s="161"/>
      <c r="N131" s="161"/>
      <c r="O131" s="161"/>
      <c r="P131" s="167"/>
      <c r="Q131" s="163"/>
      <c r="R131" s="164"/>
      <c r="S131" s="164"/>
      <c r="T131" s="164"/>
      <c r="U131" s="164"/>
      <c r="V131" s="164"/>
      <c r="W131" s="315"/>
      <c r="X131" s="160"/>
      <c r="Y131" s="161"/>
      <c r="Z131" s="161"/>
      <c r="AA131" s="161"/>
      <c r="AB131" s="161"/>
      <c r="AC131" s="161"/>
      <c r="AD131" s="162"/>
      <c r="AE131" s="455"/>
      <c r="AF131" s="456"/>
      <c r="AG131" s="456"/>
      <c r="AH131" s="456"/>
      <c r="AI131" s="456"/>
      <c r="AJ131" s="456"/>
      <c r="AK131" s="457"/>
      <c r="AL131" s="542"/>
      <c r="AM131" s="543"/>
      <c r="AN131" s="543"/>
      <c r="AO131" s="543"/>
      <c r="AP131" s="543"/>
      <c r="AQ131" s="543"/>
      <c r="AR131" s="544"/>
    </row>
    <row r="132" spans="3:45" ht="21.75" thickBot="1" x14ac:dyDescent="0.4">
      <c r="C132" s="72"/>
      <c r="D132" s="72"/>
      <c r="E132" s="82"/>
      <c r="F132" s="115"/>
      <c r="G132" s="151"/>
      <c r="H132" s="126"/>
      <c r="I132" s="220"/>
      <c r="J132" s="166"/>
      <c r="K132" s="161"/>
      <c r="L132" s="161"/>
      <c r="M132" s="161"/>
      <c r="N132" s="161"/>
      <c r="O132" s="161"/>
      <c r="P132" s="167"/>
      <c r="Q132" s="163"/>
      <c r="R132" s="164"/>
      <c r="S132" s="164"/>
      <c r="T132" s="164"/>
      <c r="U132" s="164"/>
      <c r="V132" s="164"/>
      <c r="W132" s="315"/>
      <c r="X132" s="160"/>
      <c r="Y132" s="161"/>
      <c r="Z132" s="161"/>
      <c r="AA132" s="161"/>
      <c r="AB132" s="161"/>
      <c r="AC132" s="161"/>
      <c r="AD132" s="162"/>
      <c r="AE132" s="455"/>
      <c r="AF132" s="456"/>
      <c r="AG132" s="456"/>
      <c r="AH132" s="456"/>
      <c r="AI132" s="456"/>
      <c r="AJ132" s="456"/>
      <c r="AK132" s="457"/>
      <c r="AL132" s="542"/>
      <c r="AM132" s="543"/>
      <c r="AN132" s="543"/>
      <c r="AO132" s="543"/>
      <c r="AP132" s="543"/>
      <c r="AQ132" s="543"/>
      <c r="AR132" s="544"/>
    </row>
    <row r="133" spans="3:45" ht="21.75" thickBot="1" x14ac:dyDescent="0.4">
      <c r="C133" s="72"/>
      <c r="D133" s="72"/>
      <c r="E133" s="82"/>
      <c r="F133" s="115"/>
      <c r="G133" s="151"/>
      <c r="H133" s="126"/>
      <c r="I133" s="220"/>
      <c r="J133" s="166"/>
      <c r="K133" s="161"/>
      <c r="L133" s="161"/>
      <c r="M133" s="161"/>
      <c r="N133" s="161"/>
      <c r="O133" s="161"/>
      <c r="P133" s="167"/>
      <c r="Q133" s="163"/>
      <c r="R133" s="164"/>
      <c r="S133" s="164"/>
      <c r="T133" s="164"/>
      <c r="U133" s="164"/>
      <c r="V133" s="164"/>
      <c r="W133" s="315"/>
      <c r="X133" s="160"/>
      <c r="Y133" s="161"/>
      <c r="Z133" s="161"/>
      <c r="AA133" s="161"/>
      <c r="AB133" s="161"/>
      <c r="AC133" s="161"/>
      <c r="AD133" s="162"/>
      <c r="AE133" s="455"/>
      <c r="AF133" s="456"/>
      <c r="AG133" s="456"/>
      <c r="AH133" s="456"/>
      <c r="AI133" s="456"/>
      <c r="AJ133" s="456"/>
      <c r="AK133" s="457"/>
      <c r="AL133" s="542"/>
      <c r="AM133" s="543"/>
      <c r="AN133" s="543"/>
      <c r="AO133" s="543"/>
      <c r="AP133" s="543"/>
      <c r="AQ133" s="543"/>
      <c r="AR133" s="544"/>
    </row>
    <row r="134" spans="3:45" ht="21.75" thickBot="1" x14ac:dyDescent="0.4">
      <c r="C134" s="72"/>
      <c r="D134" s="72"/>
      <c r="E134" s="82"/>
      <c r="F134" s="115"/>
      <c r="G134" s="151"/>
      <c r="H134" s="126"/>
      <c r="I134" s="220"/>
      <c r="J134" s="166"/>
      <c r="K134" s="161"/>
      <c r="L134" s="161"/>
      <c r="M134" s="161"/>
      <c r="N134" s="161"/>
      <c r="O134" s="161"/>
      <c r="P134" s="167"/>
      <c r="Q134" s="163"/>
      <c r="R134" s="164"/>
      <c r="S134" s="164"/>
      <c r="T134" s="164"/>
      <c r="U134" s="164"/>
      <c r="V134" s="164"/>
      <c r="W134" s="315"/>
      <c r="X134" s="160"/>
      <c r="Y134" s="161"/>
      <c r="Z134" s="161"/>
      <c r="AA134" s="161"/>
      <c r="AB134" s="161"/>
      <c r="AC134" s="161"/>
      <c r="AD134" s="162"/>
      <c r="AE134" s="455"/>
      <c r="AF134" s="456"/>
      <c r="AG134" s="456"/>
      <c r="AH134" s="456"/>
      <c r="AI134" s="456"/>
      <c r="AJ134" s="456"/>
      <c r="AK134" s="457"/>
      <c r="AL134" s="542"/>
      <c r="AM134" s="543"/>
      <c r="AN134" s="543"/>
      <c r="AO134" s="543"/>
      <c r="AP134" s="543"/>
      <c r="AQ134" s="543"/>
      <c r="AR134" s="544"/>
    </row>
    <row r="135" spans="3:45" ht="21.75" thickBot="1" x14ac:dyDescent="0.4">
      <c r="C135" s="72"/>
      <c r="D135" s="72"/>
      <c r="E135" s="82"/>
      <c r="F135" s="115"/>
      <c r="G135" s="151"/>
      <c r="H135" s="126"/>
      <c r="I135" s="220"/>
      <c r="J135" s="166"/>
      <c r="K135" s="161"/>
      <c r="L135" s="161"/>
      <c r="M135" s="161"/>
      <c r="N135" s="161"/>
      <c r="O135" s="161"/>
      <c r="P135" s="167"/>
      <c r="Q135" s="163"/>
      <c r="R135" s="164"/>
      <c r="S135" s="164"/>
      <c r="T135" s="164"/>
      <c r="U135" s="164"/>
      <c r="V135" s="164"/>
      <c r="W135" s="315"/>
      <c r="X135" s="160"/>
      <c r="Y135" s="161"/>
      <c r="Z135" s="161"/>
      <c r="AA135" s="161"/>
      <c r="AB135" s="161"/>
      <c r="AC135" s="161"/>
      <c r="AD135" s="162"/>
      <c r="AE135" s="455"/>
      <c r="AF135" s="456"/>
      <c r="AG135" s="456"/>
      <c r="AH135" s="456"/>
      <c r="AI135" s="456"/>
      <c r="AJ135" s="456"/>
      <c r="AK135" s="457"/>
      <c r="AL135" s="542"/>
      <c r="AM135" s="543"/>
      <c r="AN135" s="543"/>
      <c r="AO135" s="543"/>
      <c r="AP135" s="543"/>
      <c r="AQ135" s="543"/>
      <c r="AR135" s="544"/>
    </row>
    <row r="136" spans="3:45" ht="21.75" thickBot="1" x14ac:dyDescent="0.4">
      <c r="C136" s="72"/>
      <c r="D136" s="72"/>
      <c r="E136" s="82"/>
      <c r="F136" s="115"/>
      <c r="G136" s="151"/>
      <c r="H136" s="126"/>
      <c r="I136" s="220"/>
      <c r="J136" s="166"/>
      <c r="K136" s="161"/>
      <c r="L136" s="161"/>
      <c r="M136" s="161"/>
      <c r="N136" s="161"/>
      <c r="O136" s="161"/>
      <c r="P136" s="167"/>
      <c r="Q136" s="163"/>
      <c r="R136" s="164"/>
      <c r="S136" s="164"/>
      <c r="T136" s="164"/>
      <c r="U136" s="164"/>
      <c r="V136" s="164"/>
      <c r="W136" s="315"/>
      <c r="X136" s="160"/>
      <c r="Y136" s="161"/>
      <c r="Z136" s="161"/>
      <c r="AA136" s="161"/>
      <c r="AB136" s="161"/>
      <c r="AC136" s="161"/>
      <c r="AD136" s="162"/>
      <c r="AE136" s="455"/>
      <c r="AF136" s="456"/>
      <c r="AG136" s="456"/>
      <c r="AH136" s="456"/>
      <c r="AI136" s="456"/>
      <c r="AJ136" s="456"/>
      <c r="AK136" s="457"/>
      <c r="AL136" s="542"/>
      <c r="AM136" s="543"/>
      <c r="AN136" s="543"/>
      <c r="AO136" s="543"/>
      <c r="AP136" s="543"/>
      <c r="AQ136" s="543"/>
      <c r="AR136" s="544"/>
      <c r="AS136" s="415"/>
    </row>
    <row r="137" spans="3:45" ht="21.75" thickBot="1" x14ac:dyDescent="0.4">
      <c r="C137" s="72"/>
      <c r="D137" s="72"/>
      <c r="E137" s="82"/>
      <c r="F137" s="115"/>
      <c r="G137" s="151"/>
      <c r="H137" s="126"/>
      <c r="I137" s="220"/>
      <c r="J137" s="166"/>
      <c r="K137" s="161"/>
      <c r="L137" s="161"/>
      <c r="M137" s="161"/>
      <c r="N137" s="161"/>
      <c r="O137" s="161"/>
      <c r="P137" s="167"/>
      <c r="Q137" s="163"/>
      <c r="R137" s="164"/>
      <c r="S137" s="164"/>
      <c r="T137" s="164"/>
      <c r="U137" s="164"/>
      <c r="V137" s="164"/>
      <c r="W137" s="315"/>
      <c r="X137" s="160"/>
      <c r="Y137" s="161"/>
      <c r="Z137" s="161"/>
      <c r="AA137" s="161"/>
      <c r="AB137" s="161"/>
      <c r="AC137" s="161"/>
      <c r="AD137" s="162"/>
      <c r="AE137" s="455"/>
      <c r="AF137" s="456"/>
      <c r="AG137" s="456"/>
      <c r="AH137" s="456"/>
      <c r="AI137" s="456"/>
      <c r="AJ137" s="456"/>
      <c r="AK137" s="457"/>
      <c r="AL137" s="542"/>
      <c r="AM137" s="543"/>
      <c r="AN137" s="543"/>
      <c r="AO137" s="543"/>
      <c r="AP137" s="543"/>
      <c r="AQ137" s="543"/>
      <c r="AR137" s="544"/>
      <c r="AS137" s="415"/>
    </row>
    <row r="138" spans="3:45" ht="21.75" thickBot="1" x14ac:dyDescent="0.4">
      <c r="C138" s="72"/>
      <c r="D138" s="72"/>
      <c r="E138" s="82"/>
      <c r="F138" s="115"/>
      <c r="G138" s="151"/>
      <c r="H138" s="126"/>
      <c r="I138" s="220"/>
      <c r="J138" s="166"/>
      <c r="K138" s="161"/>
      <c r="L138" s="161"/>
      <c r="M138" s="161"/>
      <c r="N138" s="161"/>
      <c r="O138" s="161"/>
      <c r="P138" s="167"/>
      <c r="Q138" s="163"/>
      <c r="R138" s="164"/>
      <c r="S138" s="164"/>
      <c r="T138" s="164"/>
      <c r="U138" s="164"/>
      <c r="V138" s="164"/>
      <c r="W138" s="315"/>
      <c r="X138" s="160"/>
      <c r="Y138" s="161"/>
      <c r="Z138" s="161"/>
      <c r="AA138" s="161"/>
      <c r="AB138" s="161"/>
      <c r="AC138" s="161"/>
      <c r="AD138" s="162"/>
      <c r="AE138" s="455"/>
      <c r="AF138" s="456"/>
      <c r="AG138" s="456"/>
      <c r="AH138" s="456"/>
      <c r="AI138" s="456"/>
      <c r="AJ138" s="456"/>
      <c r="AK138" s="457"/>
      <c r="AL138" s="542"/>
      <c r="AM138" s="543"/>
      <c r="AN138" s="543"/>
      <c r="AO138" s="543"/>
      <c r="AP138" s="543"/>
      <c r="AQ138" s="543"/>
      <c r="AR138" s="544"/>
      <c r="AS138" s="415"/>
    </row>
    <row r="139" spans="3:45" ht="21.75" thickBot="1" x14ac:dyDescent="0.4">
      <c r="C139" s="72"/>
      <c r="D139" s="72"/>
      <c r="E139" s="82"/>
      <c r="F139" s="115"/>
      <c r="G139" s="151"/>
      <c r="H139" s="126"/>
      <c r="I139" s="220"/>
      <c r="J139" s="166"/>
      <c r="K139" s="161"/>
      <c r="L139" s="161"/>
      <c r="M139" s="161"/>
      <c r="N139" s="161"/>
      <c r="O139" s="161"/>
      <c r="P139" s="167"/>
      <c r="Q139" s="163"/>
      <c r="R139" s="164"/>
      <c r="S139" s="164"/>
      <c r="T139" s="164"/>
      <c r="U139" s="164"/>
      <c r="V139" s="164"/>
      <c r="W139" s="315"/>
      <c r="X139" s="160"/>
      <c r="Y139" s="161"/>
      <c r="Z139" s="161"/>
      <c r="AA139" s="161"/>
      <c r="AB139" s="161"/>
      <c r="AC139" s="161"/>
      <c r="AD139" s="162"/>
      <c r="AE139" s="455"/>
      <c r="AF139" s="456"/>
      <c r="AG139" s="456"/>
      <c r="AH139" s="456"/>
      <c r="AI139" s="456"/>
      <c r="AJ139" s="456"/>
      <c r="AK139" s="457"/>
      <c r="AL139" s="542"/>
      <c r="AM139" s="543"/>
      <c r="AN139" s="543"/>
      <c r="AO139" s="543"/>
      <c r="AP139" s="543"/>
      <c r="AQ139" s="543"/>
      <c r="AR139" s="544"/>
      <c r="AS139" s="415"/>
    </row>
    <row r="140" spans="3:45" ht="21.75" thickBot="1" x14ac:dyDescent="0.4">
      <c r="C140" s="72"/>
      <c r="D140" s="72"/>
      <c r="E140" s="82"/>
      <c r="F140" s="115"/>
      <c r="G140" s="151"/>
      <c r="H140" s="126"/>
      <c r="I140" s="220"/>
      <c r="J140" s="166"/>
      <c r="K140" s="161"/>
      <c r="L140" s="161"/>
      <c r="M140" s="161"/>
      <c r="N140" s="161"/>
      <c r="O140" s="161"/>
      <c r="P140" s="167"/>
      <c r="Q140" s="163"/>
      <c r="R140" s="164"/>
      <c r="S140" s="164"/>
      <c r="T140" s="164"/>
      <c r="U140" s="164"/>
      <c r="V140" s="164"/>
      <c r="W140" s="315"/>
      <c r="X140" s="160"/>
      <c r="Y140" s="161"/>
      <c r="Z140" s="161"/>
      <c r="AA140" s="161"/>
      <c r="AB140" s="161"/>
      <c r="AC140" s="161"/>
      <c r="AD140" s="162"/>
      <c r="AE140" s="455"/>
      <c r="AF140" s="456"/>
      <c r="AG140" s="456"/>
      <c r="AH140" s="456"/>
      <c r="AI140" s="456"/>
      <c r="AJ140" s="456"/>
      <c r="AK140" s="457"/>
      <c r="AL140" s="542"/>
      <c r="AM140" s="543"/>
      <c r="AN140" s="543"/>
      <c r="AO140" s="543"/>
      <c r="AP140" s="543"/>
      <c r="AQ140" s="543"/>
      <c r="AR140" s="544"/>
      <c r="AS140" s="415"/>
    </row>
    <row r="141" spans="3:45" ht="21.75" thickBot="1" x14ac:dyDescent="0.4">
      <c r="C141" s="72"/>
      <c r="D141" s="72"/>
      <c r="E141" s="82"/>
      <c r="F141" s="115"/>
      <c r="G141" s="151"/>
      <c r="H141" s="126"/>
      <c r="I141" s="220"/>
      <c r="J141" s="166"/>
      <c r="K141" s="161"/>
      <c r="L141" s="161"/>
      <c r="M141" s="161"/>
      <c r="N141" s="161"/>
      <c r="O141" s="161"/>
      <c r="P141" s="167"/>
      <c r="Q141" s="163"/>
      <c r="R141" s="164"/>
      <c r="S141" s="164"/>
      <c r="T141" s="164"/>
      <c r="U141" s="164"/>
      <c r="V141" s="164"/>
      <c r="W141" s="315"/>
      <c r="X141" s="160"/>
      <c r="Y141" s="161"/>
      <c r="Z141" s="161"/>
      <c r="AA141" s="161"/>
      <c r="AB141" s="161"/>
      <c r="AC141" s="161"/>
      <c r="AD141" s="162"/>
      <c r="AE141" s="455"/>
      <c r="AF141" s="456"/>
      <c r="AG141" s="456"/>
      <c r="AH141" s="456"/>
      <c r="AI141" s="456"/>
      <c r="AJ141" s="456"/>
      <c r="AK141" s="457"/>
      <c r="AL141" s="542"/>
      <c r="AM141" s="543"/>
      <c r="AN141" s="543"/>
      <c r="AO141" s="543"/>
      <c r="AP141" s="543"/>
      <c r="AQ141" s="543"/>
      <c r="AR141" s="544"/>
      <c r="AS141" s="415"/>
    </row>
    <row r="142" spans="3:45" ht="21.75" thickBot="1" x14ac:dyDescent="0.4">
      <c r="C142" s="72"/>
      <c r="D142" s="72"/>
      <c r="E142" s="82"/>
      <c r="F142" s="115"/>
      <c r="G142" s="151"/>
      <c r="H142" s="126"/>
      <c r="I142" s="220"/>
      <c r="J142" s="166"/>
      <c r="K142" s="161"/>
      <c r="L142" s="161"/>
      <c r="M142" s="161"/>
      <c r="N142" s="161"/>
      <c r="O142" s="161"/>
      <c r="P142" s="167"/>
      <c r="Q142" s="163"/>
      <c r="R142" s="164"/>
      <c r="S142" s="164"/>
      <c r="T142" s="164"/>
      <c r="U142" s="164"/>
      <c r="V142" s="164"/>
      <c r="W142" s="315"/>
      <c r="X142" s="160"/>
      <c r="Y142" s="161"/>
      <c r="Z142" s="161"/>
      <c r="AA142" s="161"/>
      <c r="AB142" s="161"/>
      <c r="AC142" s="161"/>
      <c r="AD142" s="162"/>
      <c r="AE142" s="455"/>
      <c r="AF142" s="456"/>
      <c r="AG142" s="456"/>
      <c r="AH142" s="456"/>
      <c r="AI142" s="456"/>
      <c r="AJ142" s="456"/>
      <c r="AK142" s="457"/>
      <c r="AL142" s="542"/>
      <c r="AM142" s="543"/>
      <c r="AN142" s="543"/>
      <c r="AO142" s="543"/>
      <c r="AP142" s="543"/>
      <c r="AQ142" s="543"/>
      <c r="AR142" s="544"/>
      <c r="AS142" s="415"/>
    </row>
    <row r="143" spans="3:45" ht="21.75" thickBot="1" x14ac:dyDescent="0.4">
      <c r="C143" s="72"/>
      <c r="D143" s="72"/>
      <c r="E143" s="82"/>
      <c r="F143" s="115"/>
      <c r="G143" s="151"/>
      <c r="H143" s="126"/>
      <c r="I143" s="220"/>
      <c r="J143" s="166"/>
      <c r="K143" s="161"/>
      <c r="L143" s="161"/>
      <c r="M143" s="161"/>
      <c r="N143" s="161"/>
      <c r="O143" s="161"/>
      <c r="P143" s="167"/>
      <c r="Q143" s="163"/>
      <c r="R143" s="164"/>
      <c r="S143" s="164"/>
      <c r="T143" s="164"/>
      <c r="U143" s="164"/>
      <c r="V143" s="164"/>
      <c r="W143" s="315"/>
      <c r="X143" s="160"/>
      <c r="Y143" s="161"/>
      <c r="Z143" s="161"/>
      <c r="AA143" s="161"/>
      <c r="AB143" s="161"/>
      <c r="AC143" s="161"/>
      <c r="AD143" s="162"/>
      <c r="AE143" s="455"/>
      <c r="AF143" s="456"/>
      <c r="AG143" s="456"/>
      <c r="AH143" s="456"/>
      <c r="AI143" s="456"/>
      <c r="AJ143" s="456"/>
      <c r="AK143" s="457"/>
      <c r="AL143" s="542"/>
      <c r="AM143" s="543"/>
      <c r="AN143" s="543"/>
      <c r="AO143" s="543"/>
      <c r="AP143" s="543"/>
      <c r="AQ143" s="543"/>
      <c r="AR143" s="544"/>
      <c r="AS143" s="415"/>
    </row>
    <row r="144" spans="3:45" ht="21.75" thickBot="1" x14ac:dyDescent="0.4">
      <c r="C144" s="72"/>
      <c r="D144" s="72"/>
      <c r="E144" s="82"/>
      <c r="F144" s="115"/>
      <c r="G144" s="151"/>
      <c r="H144" s="126"/>
      <c r="I144" s="220"/>
      <c r="J144" s="166"/>
      <c r="K144" s="161"/>
      <c r="L144" s="161"/>
      <c r="M144" s="161"/>
      <c r="N144" s="161"/>
      <c r="O144" s="161"/>
      <c r="P144" s="167"/>
      <c r="Q144" s="163"/>
      <c r="R144" s="164"/>
      <c r="S144" s="164"/>
      <c r="T144" s="164"/>
      <c r="U144" s="164"/>
      <c r="V144" s="164"/>
      <c r="W144" s="315"/>
      <c r="X144" s="160"/>
      <c r="Y144" s="161"/>
      <c r="Z144" s="161"/>
      <c r="AA144" s="161"/>
      <c r="AB144" s="161"/>
      <c r="AC144" s="161"/>
      <c r="AD144" s="162"/>
      <c r="AE144" s="455"/>
      <c r="AF144" s="456"/>
      <c r="AG144" s="456"/>
      <c r="AH144" s="456"/>
      <c r="AI144" s="456"/>
      <c r="AJ144" s="456"/>
      <c r="AK144" s="457"/>
      <c r="AL144" s="542"/>
      <c r="AM144" s="543"/>
      <c r="AN144" s="543"/>
      <c r="AO144" s="543"/>
      <c r="AP144" s="543"/>
      <c r="AQ144" s="543"/>
      <c r="AR144" s="544"/>
      <c r="AS144" s="415"/>
    </row>
    <row r="145" spans="3:45" ht="21.75" thickBot="1" x14ac:dyDescent="0.4">
      <c r="C145" s="72"/>
      <c r="D145" s="72"/>
      <c r="E145" s="82"/>
      <c r="F145" s="115"/>
      <c r="G145" s="151"/>
      <c r="H145" s="126"/>
      <c r="I145" s="220"/>
      <c r="J145" s="166"/>
      <c r="K145" s="161"/>
      <c r="L145" s="161"/>
      <c r="M145" s="161"/>
      <c r="N145" s="161"/>
      <c r="O145" s="161"/>
      <c r="P145" s="167"/>
      <c r="Q145" s="163"/>
      <c r="R145" s="164"/>
      <c r="S145" s="164"/>
      <c r="T145" s="164"/>
      <c r="U145" s="164"/>
      <c r="V145" s="164"/>
      <c r="W145" s="315"/>
      <c r="X145" s="160"/>
      <c r="Y145" s="161"/>
      <c r="Z145" s="161"/>
      <c r="AA145" s="161"/>
      <c r="AB145" s="161"/>
      <c r="AC145" s="161"/>
      <c r="AD145" s="162"/>
      <c r="AE145" s="455"/>
      <c r="AF145" s="456"/>
      <c r="AG145" s="456"/>
      <c r="AH145" s="456"/>
      <c r="AI145" s="456"/>
      <c r="AJ145" s="456"/>
      <c r="AK145" s="457"/>
      <c r="AL145" s="542"/>
      <c r="AM145" s="543"/>
      <c r="AN145" s="543"/>
      <c r="AO145" s="543"/>
      <c r="AP145" s="543"/>
      <c r="AQ145" s="543"/>
      <c r="AR145" s="544"/>
      <c r="AS145" s="415"/>
    </row>
    <row r="146" spans="3:45" ht="21" x14ac:dyDescent="0.35">
      <c r="E146" s="342"/>
      <c r="F146" s="342"/>
      <c r="G146" s="343"/>
      <c r="H146" s="342"/>
      <c r="I146" s="344"/>
      <c r="J146" s="345"/>
      <c r="K146" s="414"/>
      <c r="L146" s="415"/>
      <c r="M146" s="415"/>
      <c r="N146" s="415"/>
      <c r="O146" s="415"/>
      <c r="P146" s="415"/>
      <c r="Q146" s="415"/>
      <c r="R146" s="415"/>
      <c r="S146" s="415"/>
      <c r="T146" s="415"/>
      <c r="U146" s="415"/>
      <c r="V146" s="415"/>
      <c r="W146" s="415"/>
      <c r="X146" s="415"/>
      <c r="Y146" s="415"/>
      <c r="Z146" s="415"/>
      <c r="AA146" s="415"/>
      <c r="AB146" s="415"/>
      <c r="AC146" s="415"/>
      <c r="AD146" s="415"/>
      <c r="AE146" s="415"/>
      <c r="AF146" s="415"/>
      <c r="AG146" s="415"/>
      <c r="AH146" s="415"/>
      <c r="AI146" s="415"/>
      <c r="AJ146" s="415"/>
      <c r="AK146" s="415"/>
      <c r="AL146" s="415"/>
      <c r="AM146" s="415"/>
      <c r="AN146" s="415"/>
      <c r="AO146" s="415"/>
      <c r="AP146" s="415"/>
      <c r="AQ146" s="415"/>
      <c r="AR146" s="415"/>
      <c r="AS146" s="415"/>
    </row>
    <row r="147" spans="3:45" ht="21" x14ac:dyDescent="0.35">
      <c r="E147" s="342"/>
      <c r="F147" s="342"/>
      <c r="G147" s="343"/>
      <c r="H147" s="342"/>
      <c r="I147" s="344"/>
      <c r="J147" s="345"/>
      <c r="K147" s="414"/>
      <c r="L147" s="415"/>
      <c r="M147" s="415"/>
      <c r="N147" s="415"/>
      <c r="O147" s="415"/>
      <c r="P147" s="415"/>
      <c r="Q147" s="415"/>
      <c r="R147" s="415"/>
      <c r="S147" s="415"/>
      <c r="T147" s="415"/>
      <c r="U147" s="415"/>
      <c r="V147" s="415"/>
      <c r="W147" s="415"/>
      <c r="X147" s="415"/>
      <c r="Y147" s="415"/>
      <c r="Z147" s="415"/>
      <c r="AA147" s="415"/>
      <c r="AB147" s="415"/>
      <c r="AC147" s="415"/>
      <c r="AD147" s="415"/>
      <c r="AE147" s="415"/>
      <c r="AF147" s="415"/>
      <c r="AG147" s="415"/>
      <c r="AH147" s="415"/>
      <c r="AI147" s="415"/>
      <c r="AJ147" s="415"/>
      <c r="AK147" s="415"/>
      <c r="AL147" s="415"/>
      <c r="AM147" s="415"/>
      <c r="AN147" s="415"/>
      <c r="AO147" s="415"/>
      <c r="AP147" s="415"/>
      <c r="AQ147" s="415"/>
      <c r="AR147" s="415"/>
      <c r="AS147" s="415"/>
    </row>
    <row r="148" spans="3:45" ht="21" x14ac:dyDescent="0.35">
      <c r="E148" s="348"/>
      <c r="F148" s="348"/>
      <c r="G148" s="349"/>
      <c r="H148" s="348"/>
      <c r="I148" s="344"/>
      <c r="J148" s="345"/>
      <c r="K148" s="414"/>
      <c r="L148" s="415"/>
      <c r="M148" s="415"/>
      <c r="N148" s="415"/>
      <c r="O148" s="415"/>
      <c r="P148" s="415"/>
      <c r="Q148" s="415"/>
      <c r="R148" s="415"/>
      <c r="S148" s="415"/>
      <c r="T148" s="415"/>
      <c r="U148" s="415"/>
      <c r="V148" s="415"/>
      <c r="W148" s="415"/>
      <c r="X148" s="415"/>
      <c r="Y148" s="415"/>
      <c r="Z148" s="415"/>
      <c r="AA148" s="415"/>
      <c r="AB148" s="415"/>
      <c r="AC148" s="415"/>
      <c r="AD148" s="415"/>
      <c r="AE148" s="415"/>
      <c r="AF148" s="415"/>
      <c r="AG148" s="415"/>
      <c r="AH148" s="415"/>
      <c r="AI148" s="415"/>
      <c r="AJ148" s="415"/>
      <c r="AK148" s="415"/>
      <c r="AL148" s="415"/>
      <c r="AM148" s="415"/>
      <c r="AN148" s="415"/>
      <c r="AO148" s="415"/>
      <c r="AP148" s="415"/>
      <c r="AQ148" s="415"/>
      <c r="AR148" s="415"/>
      <c r="AS148" s="415"/>
    </row>
    <row r="149" spans="3:45" ht="21" x14ac:dyDescent="0.35">
      <c r="E149" s="348"/>
      <c r="F149" s="348"/>
      <c r="G149" s="349"/>
      <c r="H149" s="348"/>
      <c r="I149" s="344"/>
      <c r="J149" s="345"/>
      <c r="K149" s="414"/>
      <c r="L149" s="415"/>
      <c r="M149" s="415"/>
      <c r="N149" s="415"/>
      <c r="O149" s="415"/>
      <c r="P149" s="415"/>
      <c r="Q149" s="415"/>
      <c r="R149" s="415"/>
      <c r="S149" s="415"/>
      <c r="T149" s="415"/>
      <c r="U149" s="415"/>
      <c r="V149" s="415"/>
      <c r="W149" s="415"/>
      <c r="X149" s="415"/>
      <c r="Y149" s="415"/>
      <c r="Z149" s="415"/>
      <c r="AA149" s="415"/>
      <c r="AB149" s="415"/>
      <c r="AC149" s="415"/>
      <c r="AD149" s="415"/>
      <c r="AE149" s="415"/>
      <c r="AF149" s="415"/>
      <c r="AG149" s="415"/>
      <c r="AH149" s="415"/>
      <c r="AI149" s="415"/>
      <c r="AJ149" s="415"/>
      <c r="AK149" s="415"/>
      <c r="AL149" s="415"/>
      <c r="AM149" s="415"/>
      <c r="AN149" s="415"/>
      <c r="AO149" s="415"/>
      <c r="AP149" s="415"/>
      <c r="AQ149" s="415"/>
      <c r="AR149" s="415"/>
      <c r="AS149" s="415"/>
    </row>
    <row r="150" spans="3:45" ht="21" x14ac:dyDescent="0.35">
      <c r="E150" s="346"/>
      <c r="F150" s="346"/>
      <c r="G150" s="343"/>
      <c r="H150" s="342"/>
      <c r="I150" s="344"/>
      <c r="J150" s="345"/>
      <c r="K150" s="414"/>
      <c r="L150" s="415"/>
      <c r="M150" s="415"/>
      <c r="N150" s="415"/>
      <c r="O150" s="415"/>
      <c r="P150" s="415"/>
      <c r="Q150" s="415"/>
      <c r="R150" s="415"/>
      <c r="S150" s="415"/>
      <c r="T150" s="415"/>
      <c r="U150" s="415"/>
      <c r="V150" s="415"/>
      <c r="W150" s="415"/>
      <c r="X150" s="415"/>
      <c r="Y150" s="415"/>
      <c r="Z150" s="415"/>
      <c r="AA150" s="415"/>
      <c r="AB150" s="415"/>
      <c r="AC150" s="415"/>
      <c r="AD150" s="415"/>
      <c r="AE150" s="415"/>
      <c r="AF150" s="415"/>
      <c r="AG150" s="415"/>
      <c r="AH150" s="415"/>
      <c r="AI150" s="415"/>
      <c r="AJ150" s="415"/>
      <c r="AK150" s="415"/>
      <c r="AL150" s="415"/>
      <c r="AM150" s="415"/>
      <c r="AN150" s="415"/>
      <c r="AO150" s="415"/>
      <c r="AP150" s="415"/>
      <c r="AQ150" s="415"/>
      <c r="AR150" s="415"/>
      <c r="AS150" s="415"/>
    </row>
    <row r="151" spans="3:45" ht="21" x14ac:dyDescent="0.35">
      <c r="E151" s="342"/>
      <c r="F151" s="342"/>
      <c r="G151" s="343"/>
      <c r="H151" s="342"/>
      <c r="I151" s="344"/>
      <c r="J151" s="345"/>
      <c r="K151" s="414"/>
      <c r="L151" s="415"/>
      <c r="M151" s="415"/>
      <c r="N151" s="415"/>
      <c r="O151" s="415"/>
      <c r="P151" s="415"/>
      <c r="Q151" s="415"/>
      <c r="R151" s="415"/>
      <c r="S151" s="415"/>
      <c r="T151" s="415"/>
      <c r="U151" s="415"/>
      <c r="V151" s="415"/>
      <c r="W151" s="415"/>
      <c r="X151" s="415"/>
      <c r="Y151" s="415"/>
      <c r="Z151" s="415"/>
      <c r="AA151" s="415"/>
      <c r="AB151" s="415"/>
      <c r="AC151" s="415"/>
      <c r="AD151" s="415"/>
      <c r="AE151" s="415"/>
      <c r="AF151" s="415"/>
      <c r="AG151" s="415"/>
      <c r="AH151" s="415"/>
      <c r="AI151" s="415"/>
      <c r="AJ151" s="415"/>
      <c r="AK151" s="415"/>
      <c r="AL151" s="415"/>
      <c r="AM151" s="415"/>
      <c r="AN151" s="415"/>
      <c r="AO151" s="415"/>
      <c r="AP151" s="415"/>
      <c r="AQ151" s="415"/>
      <c r="AR151" s="415"/>
      <c r="AS151" s="415"/>
    </row>
    <row r="152" spans="3:45" ht="21" x14ac:dyDescent="0.35">
      <c r="E152" s="342"/>
      <c r="F152" s="342"/>
      <c r="G152" s="343"/>
      <c r="H152" s="342"/>
      <c r="I152" s="344"/>
      <c r="J152" s="345"/>
      <c r="K152" s="414"/>
      <c r="L152" s="415"/>
      <c r="M152" s="415"/>
      <c r="N152" s="415"/>
      <c r="O152" s="415"/>
      <c r="P152" s="415"/>
      <c r="Q152" s="415"/>
      <c r="R152" s="415"/>
      <c r="S152" s="415"/>
      <c r="T152" s="415"/>
      <c r="U152" s="415"/>
      <c r="V152" s="415"/>
      <c r="W152" s="415"/>
      <c r="X152" s="415"/>
      <c r="Y152" s="415"/>
      <c r="Z152" s="415"/>
      <c r="AA152" s="415"/>
      <c r="AB152" s="415"/>
      <c r="AC152" s="415"/>
      <c r="AD152" s="415"/>
      <c r="AE152" s="415"/>
      <c r="AF152" s="415"/>
      <c r="AG152" s="415"/>
      <c r="AH152" s="415"/>
      <c r="AI152" s="415"/>
      <c r="AJ152" s="415"/>
      <c r="AK152" s="415"/>
      <c r="AL152" s="415"/>
      <c r="AM152" s="415"/>
      <c r="AN152" s="415"/>
      <c r="AO152" s="415"/>
      <c r="AP152" s="415"/>
      <c r="AQ152" s="415"/>
      <c r="AR152" s="415"/>
      <c r="AS152" s="415"/>
    </row>
    <row r="153" spans="3:45" ht="21" x14ac:dyDescent="0.35">
      <c r="E153" s="342"/>
      <c r="F153" s="342"/>
      <c r="G153" s="343"/>
      <c r="H153" s="342"/>
      <c r="I153" s="344"/>
      <c r="J153" s="345"/>
      <c r="K153" s="414"/>
      <c r="L153" s="415"/>
      <c r="M153" s="415"/>
      <c r="N153" s="415"/>
      <c r="O153" s="415"/>
      <c r="P153" s="415"/>
      <c r="Q153" s="415"/>
      <c r="R153" s="415"/>
      <c r="S153" s="415"/>
      <c r="T153" s="415"/>
      <c r="U153" s="415"/>
      <c r="V153" s="415"/>
      <c r="W153" s="415"/>
      <c r="X153" s="415"/>
      <c r="Y153" s="415"/>
      <c r="Z153" s="415"/>
      <c r="AA153" s="415"/>
      <c r="AB153" s="415"/>
      <c r="AC153" s="415"/>
      <c r="AD153" s="415"/>
      <c r="AE153" s="415"/>
      <c r="AF153" s="415"/>
      <c r="AG153" s="415"/>
      <c r="AH153" s="415"/>
      <c r="AI153" s="415"/>
      <c r="AJ153" s="415"/>
      <c r="AK153" s="415"/>
      <c r="AL153" s="415"/>
      <c r="AM153" s="415"/>
      <c r="AN153" s="415"/>
      <c r="AO153" s="415"/>
      <c r="AP153" s="415"/>
      <c r="AQ153" s="415"/>
      <c r="AR153" s="415"/>
      <c r="AS153" s="415"/>
    </row>
    <row r="154" spans="3:45" ht="21" x14ac:dyDescent="0.35">
      <c r="E154" s="342"/>
      <c r="F154" s="342"/>
      <c r="G154" s="343"/>
      <c r="H154" s="342"/>
      <c r="I154" s="344"/>
      <c r="J154" s="345"/>
      <c r="K154" s="414"/>
      <c r="L154" s="415"/>
      <c r="M154" s="415"/>
      <c r="N154" s="415"/>
      <c r="O154" s="415"/>
      <c r="P154" s="415"/>
      <c r="Q154" s="415"/>
      <c r="R154" s="415"/>
      <c r="S154" s="415"/>
      <c r="T154" s="415"/>
      <c r="U154" s="415"/>
      <c r="V154" s="415"/>
      <c r="W154" s="415"/>
      <c r="X154" s="415"/>
      <c r="Y154" s="415"/>
      <c r="Z154" s="415"/>
      <c r="AA154" s="415"/>
      <c r="AB154" s="415"/>
      <c r="AC154" s="415"/>
      <c r="AD154" s="415"/>
      <c r="AE154" s="415"/>
      <c r="AF154" s="415"/>
      <c r="AG154" s="415"/>
      <c r="AH154" s="415"/>
      <c r="AI154" s="415"/>
      <c r="AJ154" s="415"/>
      <c r="AK154" s="415"/>
      <c r="AL154" s="415"/>
      <c r="AM154" s="415"/>
      <c r="AN154" s="415"/>
      <c r="AO154" s="415"/>
      <c r="AP154" s="415"/>
      <c r="AQ154" s="415"/>
      <c r="AR154" s="415"/>
      <c r="AS154" s="415"/>
    </row>
    <row r="155" spans="3:45" ht="21" x14ac:dyDescent="0.35">
      <c r="E155" s="342"/>
      <c r="F155" s="342"/>
      <c r="G155" s="343"/>
      <c r="H155" s="342"/>
      <c r="I155" s="344"/>
      <c r="J155" s="345"/>
      <c r="K155" s="414"/>
      <c r="L155" s="415"/>
      <c r="M155" s="415"/>
      <c r="N155" s="415"/>
      <c r="O155" s="415"/>
      <c r="P155" s="415"/>
      <c r="Q155" s="415"/>
      <c r="R155" s="415"/>
      <c r="S155" s="415"/>
      <c r="T155" s="415"/>
      <c r="U155" s="415"/>
      <c r="V155" s="415"/>
      <c r="W155" s="415"/>
      <c r="X155" s="415"/>
      <c r="Y155" s="415"/>
      <c r="Z155" s="415"/>
      <c r="AA155" s="415"/>
      <c r="AB155" s="415"/>
      <c r="AC155" s="415"/>
      <c r="AD155" s="415"/>
      <c r="AE155" s="415"/>
      <c r="AF155" s="415"/>
      <c r="AG155" s="415"/>
      <c r="AH155" s="415"/>
      <c r="AI155" s="415"/>
      <c r="AJ155" s="415"/>
      <c r="AK155" s="415"/>
      <c r="AL155" s="415"/>
      <c r="AM155" s="415"/>
      <c r="AN155" s="415"/>
      <c r="AO155" s="415"/>
      <c r="AP155" s="415"/>
      <c r="AQ155" s="415"/>
      <c r="AR155" s="415"/>
      <c r="AS155" s="415"/>
    </row>
    <row r="156" spans="3:45" ht="21" x14ac:dyDescent="0.35">
      <c r="E156" s="342"/>
      <c r="F156" s="342"/>
      <c r="G156" s="343"/>
      <c r="H156" s="342"/>
      <c r="I156" s="344"/>
      <c r="J156" s="345"/>
      <c r="K156" s="414"/>
      <c r="L156" s="415"/>
      <c r="M156" s="415"/>
      <c r="N156" s="415"/>
      <c r="O156" s="415"/>
      <c r="P156" s="415"/>
      <c r="Q156" s="415"/>
      <c r="R156" s="415"/>
      <c r="S156" s="415"/>
      <c r="T156" s="415"/>
      <c r="U156" s="415"/>
      <c r="V156" s="415"/>
      <c r="W156" s="415"/>
      <c r="X156" s="415"/>
      <c r="Y156" s="415"/>
      <c r="Z156" s="415"/>
      <c r="AA156" s="415"/>
      <c r="AB156" s="415"/>
      <c r="AC156" s="415"/>
      <c r="AD156" s="415"/>
      <c r="AE156" s="415"/>
      <c r="AF156" s="415"/>
      <c r="AG156" s="415"/>
      <c r="AH156" s="415"/>
      <c r="AI156" s="415"/>
      <c r="AJ156" s="415"/>
      <c r="AK156" s="415"/>
      <c r="AL156" s="415"/>
      <c r="AM156" s="415"/>
      <c r="AN156" s="415"/>
      <c r="AO156" s="415"/>
      <c r="AP156" s="415"/>
      <c r="AQ156" s="415"/>
      <c r="AR156" s="415"/>
      <c r="AS156" s="415"/>
    </row>
    <row r="157" spans="3:45" ht="21" x14ac:dyDescent="0.35">
      <c r="E157" s="346"/>
      <c r="F157" s="346"/>
      <c r="G157" s="347"/>
      <c r="H157" s="342"/>
      <c r="I157" s="344"/>
      <c r="J157" s="345"/>
      <c r="K157" s="414"/>
      <c r="L157" s="415"/>
      <c r="M157" s="415"/>
      <c r="N157" s="415"/>
      <c r="O157" s="415"/>
      <c r="P157" s="415"/>
      <c r="Q157" s="415"/>
      <c r="R157" s="415"/>
      <c r="S157" s="415"/>
      <c r="T157" s="415"/>
      <c r="U157" s="415"/>
      <c r="V157" s="415"/>
      <c r="W157" s="415"/>
      <c r="X157" s="415"/>
      <c r="Y157" s="415"/>
      <c r="Z157" s="415"/>
      <c r="AA157" s="415"/>
      <c r="AB157" s="415"/>
      <c r="AC157" s="415"/>
      <c r="AD157" s="415"/>
      <c r="AE157" s="415"/>
      <c r="AF157" s="415"/>
      <c r="AG157" s="415"/>
      <c r="AH157" s="415"/>
      <c r="AI157" s="415"/>
      <c r="AJ157" s="415"/>
      <c r="AK157" s="415"/>
      <c r="AL157" s="415"/>
      <c r="AM157" s="415"/>
      <c r="AN157" s="415"/>
      <c r="AO157" s="415"/>
      <c r="AP157" s="415"/>
      <c r="AQ157" s="415"/>
      <c r="AR157" s="415"/>
      <c r="AS157" s="415"/>
    </row>
    <row r="158" spans="3:45" ht="21" x14ac:dyDescent="0.35">
      <c r="E158" s="342"/>
      <c r="F158" s="342"/>
      <c r="G158" s="343"/>
      <c r="H158" s="342"/>
      <c r="I158" s="344"/>
      <c r="J158" s="345"/>
      <c r="K158" s="414"/>
      <c r="L158" s="415"/>
      <c r="M158" s="415"/>
      <c r="N158" s="415"/>
      <c r="O158" s="415"/>
      <c r="P158" s="415"/>
      <c r="Q158" s="415"/>
      <c r="R158" s="415"/>
      <c r="S158" s="415"/>
      <c r="T158" s="415"/>
      <c r="U158" s="415"/>
      <c r="V158" s="415"/>
      <c r="W158" s="415"/>
      <c r="X158" s="415"/>
      <c r="Y158" s="415"/>
      <c r="Z158" s="415"/>
      <c r="AA158" s="415"/>
      <c r="AB158" s="415"/>
      <c r="AC158" s="415"/>
      <c r="AD158" s="415"/>
      <c r="AE158" s="415"/>
      <c r="AF158" s="415"/>
      <c r="AG158" s="415"/>
      <c r="AH158" s="415"/>
      <c r="AI158" s="415"/>
      <c r="AJ158" s="415"/>
      <c r="AK158" s="415"/>
      <c r="AL158" s="415"/>
      <c r="AM158" s="415"/>
      <c r="AN158" s="415"/>
      <c r="AO158" s="415"/>
      <c r="AP158" s="415"/>
      <c r="AQ158" s="415"/>
      <c r="AR158" s="415"/>
      <c r="AS158" s="415"/>
    </row>
    <row r="159" spans="3:45" ht="21" x14ac:dyDescent="0.35">
      <c r="E159" s="342"/>
      <c r="F159" s="342"/>
      <c r="G159" s="347"/>
      <c r="H159" s="346"/>
      <c r="I159" s="344"/>
      <c r="J159" s="345"/>
      <c r="K159" s="414"/>
      <c r="L159" s="415"/>
      <c r="M159" s="415"/>
      <c r="N159" s="415"/>
      <c r="O159" s="415"/>
      <c r="P159" s="415"/>
      <c r="Q159" s="415"/>
      <c r="R159" s="415"/>
      <c r="S159" s="415"/>
      <c r="T159" s="415"/>
      <c r="U159" s="415"/>
      <c r="V159" s="415"/>
      <c r="W159" s="415"/>
      <c r="X159" s="415"/>
      <c r="Y159" s="415"/>
      <c r="Z159" s="415"/>
      <c r="AA159" s="415"/>
      <c r="AB159" s="415"/>
      <c r="AC159" s="415"/>
      <c r="AD159" s="415"/>
      <c r="AE159" s="415"/>
      <c r="AF159" s="415"/>
      <c r="AG159" s="415"/>
      <c r="AH159" s="415"/>
      <c r="AI159" s="415"/>
      <c r="AJ159" s="415"/>
      <c r="AK159" s="415"/>
      <c r="AL159" s="415"/>
      <c r="AM159" s="415"/>
      <c r="AN159" s="415"/>
      <c r="AO159" s="415"/>
      <c r="AP159" s="415"/>
      <c r="AQ159" s="415"/>
      <c r="AR159" s="415"/>
      <c r="AS159" s="415"/>
    </row>
    <row r="160" spans="3:45" ht="21" x14ac:dyDescent="0.35">
      <c r="E160" s="342"/>
      <c r="F160" s="342"/>
      <c r="G160" s="347"/>
      <c r="H160" s="346"/>
      <c r="I160" s="344"/>
      <c r="J160" s="345"/>
      <c r="K160" s="414"/>
      <c r="L160" s="415"/>
      <c r="M160" s="415"/>
      <c r="N160" s="415"/>
      <c r="O160" s="415"/>
      <c r="P160" s="415"/>
      <c r="Q160" s="415"/>
      <c r="R160" s="415"/>
      <c r="S160" s="415"/>
      <c r="T160" s="415"/>
      <c r="U160" s="415"/>
      <c r="V160" s="415"/>
      <c r="W160" s="415"/>
      <c r="X160" s="415"/>
      <c r="Y160" s="415"/>
      <c r="Z160" s="415"/>
      <c r="AA160" s="415"/>
      <c r="AB160" s="415"/>
      <c r="AC160" s="415"/>
      <c r="AD160" s="415"/>
      <c r="AE160" s="415"/>
      <c r="AF160" s="415"/>
      <c r="AG160" s="415"/>
      <c r="AH160" s="415"/>
      <c r="AI160" s="415"/>
      <c r="AJ160" s="415"/>
      <c r="AK160" s="415"/>
      <c r="AL160" s="415"/>
      <c r="AM160" s="415"/>
      <c r="AN160" s="415"/>
      <c r="AO160" s="415"/>
      <c r="AP160" s="415"/>
      <c r="AQ160" s="415"/>
      <c r="AR160" s="415"/>
      <c r="AS160" s="415"/>
    </row>
    <row r="161" spans="5:45" ht="21" x14ac:dyDescent="0.35">
      <c r="E161" s="346"/>
      <c r="F161" s="346"/>
      <c r="G161" s="343"/>
      <c r="H161" s="342"/>
      <c r="I161" s="344"/>
      <c r="J161" s="345"/>
      <c r="K161" s="414"/>
      <c r="L161" s="415"/>
      <c r="M161" s="415"/>
      <c r="N161" s="415"/>
      <c r="O161" s="415"/>
      <c r="P161" s="415"/>
      <c r="Q161" s="415"/>
      <c r="R161" s="415"/>
      <c r="S161" s="415"/>
      <c r="T161" s="415"/>
      <c r="U161" s="415"/>
      <c r="V161" s="415"/>
      <c r="W161" s="415"/>
      <c r="X161" s="415"/>
      <c r="Y161" s="415"/>
      <c r="Z161" s="415"/>
      <c r="AA161" s="415"/>
      <c r="AB161" s="415"/>
      <c r="AC161" s="415"/>
      <c r="AD161" s="415"/>
      <c r="AE161" s="415"/>
      <c r="AF161" s="415"/>
      <c r="AG161" s="415"/>
      <c r="AH161" s="415"/>
      <c r="AI161" s="415"/>
      <c r="AJ161" s="415"/>
      <c r="AK161" s="415"/>
      <c r="AL161" s="415"/>
      <c r="AM161" s="415"/>
      <c r="AN161" s="415"/>
      <c r="AO161" s="415"/>
      <c r="AP161" s="415"/>
      <c r="AQ161" s="415"/>
      <c r="AR161" s="415"/>
      <c r="AS161" s="415"/>
    </row>
    <row r="162" spans="5:45" ht="21" x14ac:dyDescent="0.35">
      <c r="E162" s="342"/>
      <c r="F162" s="342"/>
      <c r="G162" s="416"/>
      <c r="H162" s="417"/>
      <c r="I162" s="344"/>
      <c r="J162" s="345"/>
      <c r="K162" s="414"/>
      <c r="L162" s="415"/>
      <c r="M162" s="415"/>
      <c r="N162" s="415"/>
      <c r="O162" s="415"/>
      <c r="P162" s="415"/>
      <c r="Q162" s="415"/>
      <c r="R162" s="415"/>
      <c r="S162" s="415"/>
      <c r="T162" s="415"/>
      <c r="U162" s="415"/>
      <c r="V162" s="415"/>
      <c r="W162" s="415"/>
      <c r="X162" s="415"/>
      <c r="Y162" s="415"/>
      <c r="Z162" s="415"/>
      <c r="AA162" s="415"/>
      <c r="AB162" s="415"/>
      <c r="AC162" s="415"/>
      <c r="AD162" s="415"/>
      <c r="AE162" s="415"/>
      <c r="AF162" s="415"/>
      <c r="AG162" s="415"/>
      <c r="AH162" s="415"/>
      <c r="AI162" s="415"/>
      <c r="AJ162" s="415"/>
      <c r="AK162" s="415"/>
      <c r="AL162" s="415"/>
      <c r="AM162" s="415"/>
      <c r="AN162" s="415"/>
      <c r="AO162" s="415"/>
      <c r="AP162" s="415"/>
      <c r="AQ162" s="415"/>
      <c r="AR162" s="415"/>
      <c r="AS162" s="415"/>
    </row>
    <row r="163" spans="5:45" ht="21" x14ac:dyDescent="0.35">
      <c r="E163" s="346"/>
      <c r="F163" s="346"/>
      <c r="G163" s="343"/>
      <c r="H163" s="342"/>
      <c r="I163" s="344"/>
      <c r="J163" s="345"/>
      <c r="K163" s="414"/>
      <c r="L163" s="415"/>
      <c r="M163" s="415"/>
      <c r="N163" s="415"/>
      <c r="O163" s="415"/>
      <c r="P163" s="415"/>
      <c r="Q163" s="415"/>
      <c r="R163" s="415"/>
      <c r="S163" s="415"/>
      <c r="T163" s="415"/>
      <c r="U163" s="415"/>
      <c r="V163" s="415"/>
      <c r="W163" s="415"/>
      <c r="X163" s="415"/>
      <c r="Y163" s="415"/>
      <c r="Z163" s="415"/>
      <c r="AA163" s="415"/>
      <c r="AB163" s="415"/>
      <c r="AC163" s="415"/>
      <c r="AD163" s="415"/>
      <c r="AE163" s="415"/>
      <c r="AF163" s="415"/>
      <c r="AG163" s="415"/>
      <c r="AH163" s="415"/>
      <c r="AI163" s="415"/>
      <c r="AJ163" s="415"/>
      <c r="AK163" s="415"/>
      <c r="AL163" s="415"/>
      <c r="AM163" s="415"/>
      <c r="AN163" s="415"/>
      <c r="AO163" s="415"/>
      <c r="AP163" s="415"/>
      <c r="AQ163" s="415"/>
      <c r="AR163" s="415"/>
      <c r="AS163" s="415"/>
    </row>
    <row r="164" spans="5:45" ht="21" x14ac:dyDescent="0.35">
      <c r="E164" s="346"/>
      <c r="F164" s="346"/>
      <c r="G164" s="347"/>
      <c r="H164" s="346"/>
      <c r="I164" s="344"/>
      <c r="J164" s="418"/>
      <c r="K164" s="419"/>
      <c r="L164" s="415"/>
      <c r="M164" s="415"/>
      <c r="N164" s="415"/>
      <c r="O164" s="415"/>
      <c r="P164" s="415"/>
      <c r="Q164" s="415"/>
      <c r="R164" s="415"/>
      <c r="S164" s="415"/>
      <c r="T164" s="415"/>
      <c r="U164" s="415"/>
      <c r="V164" s="415"/>
      <c r="W164" s="415"/>
      <c r="X164" s="415"/>
      <c r="Y164" s="415"/>
      <c r="Z164" s="415"/>
      <c r="AA164" s="415"/>
      <c r="AB164" s="415"/>
      <c r="AC164" s="415"/>
      <c r="AD164" s="415"/>
      <c r="AE164" s="415"/>
      <c r="AF164" s="415"/>
      <c r="AG164" s="415"/>
      <c r="AH164" s="415"/>
      <c r="AI164" s="415"/>
      <c r="AJ164" s="415"/>
      <c r="AK164" s="415"/>
      <c r="AL164" s="415"/>
      <c r="AM164" s="415"/>
      <c r="AN164" s="415"/>
      <c r="AO164" s="415"/>
      <c r="AP164" s="415"/>
      <c r="AQ164" s="415"/>
      <c r="AR164" s="415"/>
      <c r="AS164" s="415"/>
    </row>
    <row r="165" spans="5:45" ht="21" x14ac:dyDescent="0.35">
      <c r="E165" s="346"/>
      <c r="F165" s="346"/>
      <c r="G165" s="347"/>
      <c r="H165" s="346"/>
      <c r="I165" s="344"/>
      <c r="J165" s="418"/>
      <c r="K165" s="419"/>
      <c r="L165" s="415"/>
      <c r="M165" s="415"/>
      <c r="N165" s="415"/>
      <c r="O165" s="415"/>
      <c r="P165" s="415"/>
      <c r="Q165" s="415"/>
      <c r="R165" s="415"/>
      <c r="S165" s="415"/>
      <c r="T165" s="415"/>
      <c r="U165" s="415"/>
      <c r="V165" s="415"/>
      <c r="W165" s="415"/>
      <c r="X165" s="415"/>
      <c r="Y165" s="415"/>
      <c r="Z165" s="415"/>
      <c r="AA165" s="415"/>
      <c r="AB165" s="415"/>
      <c r="AC165" s="415"/>
      <c r="AD165" s="415"/>
      <c r="AE165" s="415"/>
      <c r="AF165" s="415"/>
      <c r="AG165" s="415"/>
      <c r="AH165" s="415"/>
      <c r="AI165" s="415"/>
      <c r="AJ165" s="415"/>
      <c r="AK165" s="415"/>
      <c r="AL165" s="415"/>
      <c r="AM165" s="415"/>
      <c r="AN165" s="415"/>
      <c r="AO165" s="415"/>
      <c r="AP165" s="415"/>
      <c r="AQ165" s="415"/>
      <c r="AR165" s="415"/>
      <c r="AS165" s="415"/>
    </row>
    <row r="166" spans="5:45" ht="21" x14ac:dyDescent="0.35">
      <c r="E166" s="346"/>
      <c r="F166" s="346"/>
      <c r="G166" s="347"/>
      <c r="H166" s="346"/>
      <c r="I166" s="344"/>
      <c r="J166" s="418"/>
      <c r="K166" s="419"/>
      <c r="L166" s="415"/>
      <c r="M166" s="415"/>
      <c r="N166" s="415"/>
      <c r="O166" s="415"/>
      <c r="P166" s="415"/>
      <c r="Q166" s="415"/>
      <c r="R166" s="415"/>
      <c r="S166" s="415"/>
      <c r="T166" s="415"/>
      <c r="U166" s="415"/>
      <c r="V166" s="415"/>
      <c r="W166" s="415"/>
      <c r="X166" s="415"/>
      <c r="Y166" s="415"/>
      <c r="Z166" s="415"/>
      <c r="AA166" s="415"/>
      <c r="AB166" s="415"/>
      <c r="AC166" s="415"/>
      <c r="AD166" s="415"/>
      <c r="AE166" s="415"/>
      <c r="AF166" s="415"/>
      <c r="AG166" s="415"/>
      <c r="AH166" s="415"/>
      <c r="AI166" s="415"/>
      <c r="AJ166" s="415"/>
      <c r="AK166" s="415"/>
      <c r="AL166" s="415"/>
      <c r="AM166" s="415"/>
      <c r="AN166" s="415"/>
      <c r="AO166" s="415"/>
      <c r="AP166" s="415"/>
      <c r="AQ166" s="415"/>
      <c r="AR166" s="415"/>
      <c r="AS166" s="415"/>
    </row>
    <row r="167" spans="5:45" x14ac:dyDescent="0.25"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</row>
    <row r="168" spans="5:45" x14ac:dyDescent="0.25"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</row>
    <row r="169" spans="5:45" x14ac:dyDescent="0.25"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</row>
    <row r="170" spans="5:45" x14ac:dyDescent="0.25"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</row>
    <row r="171" spans="5:45" x14ac:dyDescent="0.25"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</row>
    <row r="172" spans="5:45" x14ac:dyDescent="0.25"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</row>
    <row r="173" spans="5:45" x14ac:dyDescent="0.25"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</row>
    <row r="174" spans="5:45" x14ac:dyDescent="0.25"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</row>
    <row r="175" spans="5:45" x14ac:dyDescent="0.25"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</row>
  </sheetData>
  <sheetProtection algorithmName="SHA-512" hashValue="aft1FK8Rws9dpy5TBjCXBfVDlh3/MWtPaxK53a+UCrNzxrud0kK82nyfVj/GGLHTeLxT2f/cAZ75CHAANdDZdQ==" saltValue="VQ1ljWodBYvdMsoIXd1GlA==" spinCount="100000" sheet="1" selectLockedCells="1"/>
  <sortState xmlns:xlrd2="http://schemas.microsoft.com/office/spreadsheetml/2017/richdata2" ref="C80:AR99">
    <sortCondition ref="C80:C99"/>
  </sortState>
  <conditionalFormatting sqref="G7:G18">
    <cfRule type="cellIs" dxfId="24" priority="42" operator="lessThan">
      <formula>86.99999</formula>
    </cfRule>
    <cfRule type="cellIs" dxfId="23" priority="51" operator="lessThan">
      <formula>86.99999</formula>
    </cfRule>
  </conditionalFormatting>
  <conditionalFormatting sqref="G24:G46">
    <cfRule type="cellIs" dxfId="22" priority="39" operator="lessThan">
      <formula>71.9999</formula>
    </cfRule>
    <cfRule type="cellIs" dxfId="21" priority="41" operator="greaterThan">
      <formula>86.9999</formula>
    </cfRule>
    <cfRule type="cellIs" dxfId="20" priority="49" operator="greaterThan">
      <formula>86.99999</formula>
    </cfRule>
    <cfRule type="cellIs" dxfId="19" priority="50" operator="lessThan">
      <formula>71.9999</formula>
    </cfRule>
  </conditionalFormatting>
  <conditionalFormatting sqref="G56:G67 G69:G72">
    <cfRule type="cellIs" dxfId="18" priority="37" operator="lessThan">
      <formula>54.99999</formula>
    </cfRule>
    <cfRule type="cellIs" dxfId="17" priority="38" operator="greaterThan">
      <formula>71.99999</formula>
    </cfRule>
  </conditionalFormatting>
  <conditionalFormatting sqref="G79:G90">
    <cfRule type="cellIs" dxfId="16" priority="36" operator="greaterThan">
      <formula>54.99999</formula>
    </cfRule>
  </conditionalFormatting>
  <conditionalFormatting sqref="I7:I20">
    <cfRule type="cellIs" dxfId="15" priority="12" operator="greaterThan">
      <formula>12.1</formula>
    </cfRule>
  </conditionalFormatting>
  <conditionalFormatting sqref="I18:I20">
    <cfRule type="cellIs" dxfId="14" priority="43" operator="lessThan">
      <formula>1</formula>
    </cfRule>
  </conditionalFormatting>
  <conditionalFormatting sqref="I24:I54">
    <cfRule type="cellIs" dxfId="13" priority="4" operator="greaterThan">
      <formula>12.1</formula>
    </cfRule>
  </conditionalFormatting>
  <conditionalFormatting sqref="I50:I51 I54">
    <cfRule type="cellIs" dxfId="12" priority="44" operator="lessThan">
      <formula>1</formula>
    </cfRule>
  </conditionalFormatting>
  <conditionalFormatting sqref="I56:I77">
    <cfRule type="cellIs" dxfId="11" priority="2" operator="greaterThan">
      <formula>12.1</formula>
    </cfRule>
  </conditionalFormatting>
  <conditionalFormatting sqref="I75:I76">
    <cfRule type="cellIs" dxfId="10" priority="45" operator="lessThan">
      <formula>1</formula>
    </cfRule>
  </conditionalFormatting>
  <conditionalFormatting sqref="I79:I97">
    <cfRule type="cellIs" dxfId="9" priority="28" operator="greaterThan">
      <formula>12.1</formula>
    </cfRule>
  </conditionalFormatting>
  <conditionalFormatting sqref="I99:I108">
    <cfRule type="cellIs" dxfId="8" priority="34" operator="greaterThan">
      <formula>2.999</formula>
    </cfRule>
    <cfRule type="cellIs" dxfId="7" priority="35" operator="greaterThan">
      <formula>2.9999</formula>
    </cfRule>
  </conditionalFormatting>
  <conditionalFormatting sqref="I99:I145 I7:I97">
    <cfRule type="cellIs" dxfId="6" priority="52" operator="greaterThan">
      <formula>14.9</formula>
    </cfRule>
    <cfRule type="cellIs" dxfId="5" priority="53" operator="greaterThan">
      <formula>14</formula>
    </cfRule>
  </conditionalFormatting>
  <conditionalFormatting sqref="I100:I108">
    <cfRule type="cellIs" dxfId="4" priority="47" operator="lessThan">
      <formula>1</formula>
    </cfRule>
  </conditionalFormatting>
  <conditionalFormatting sqref="I110:I145">
    <cfRule type="cellIs" dxfId="3" priority="27" operator="greaterThan">
      <formula>12.1</formula>
    </cfRule>
  </conditionalFormatting>
  <conditionalFormatting sqref="I125:I129">
    <cfRule type="cellIs" dxfId="2" priority="48" operator="lessThan">
      <formula>1</formula>
    </cfRule>
  </conditionalFormatting>
  <conditionalFormatting sqref="I161:I166">
    <cfRule type="cellIs" priority="74" operator="lessThan">
      <formula>1</formula>
    </cfRule>
    <cfRule type="cellIs" dxfId="1" priority="77" operator="lessThan">
      <formula>84.9999</formula>
    </cfRule>
  </conditionalFormatting>
  <conditionalFormatting sqref="K146:K159">
    <cfRule type="cellIs" dxfId="0" priority="67" operator="greaterThan">
      <formula>14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4F1B4-F07C-4FDE-837B-A5DF5B883D76}">
  <dimension ref="B2:H84"/>
  <sheetViews>
    <sheetView zoomScale="75" zoomScaleNormal="75" workbookViewId="0">
      <selection activeCell="N16" sqref="N16"/>
    </sheetView>
  </sheetViews>
  <sheetFormatPr defaultRowHeight="15" x14ac:dyDescent="0.25"/>
  <cols>
    <col min="2" max="2" width="24.140625" customWidth="1"/>
    <col min="3" max="3" width="17.7109375" customWidth="1"/>
    <col min="4" max="4" width="13.5703125" customWidth="1"/>
    <col min="5" max="5" width="15" customWidth="1"/>
    <col min="6" max="7" width="15.85546875" customWidth="1"/>
  </cols>
  <sheetData>
    <row r="2" spans="2:8" ht="33.75" x14ac:dyDescent="0.5">
      <c r="B2" s="640" t="s">
        <v>222</v>
      </c>
      <c r="C2" s="641"/>
      <c r="D2" s="641"/>
      <c r="E2" s="641"/>
    </row>
    <row r="3" spans="2:8" ht="12" customHeight="1" thickBot="1" x14ac:dyDescent="0.4">
      <c r="B3" s="518"/>
    </row>
    <row r="4" spans="2:8" ht="35.25" customHeight="1" thickBot="1" x14ac:dyDescent="0.5">
      <c r="B4" s="637" t="s">
        <v>190</v>
      </c>
      <c r="C4" s="638"/>
      <c r="D4" s="638"/>
      <c r="E4" s="638"/>
      <c r="F4" s="638"/>
      <c r="G4" s="639"/>
      <c r="H4" s="341"/>
    </row>
    <row r="5" spans="2:8" ht="15.75" thickBot="1" x14ac:dyDescent="0.3"/>
    <row r="6" spans="2:8" ht="18.75" x14ac:dyDescent="0.3">
      <c r="B6" s="108"/>
      <c r="C6" s="108"/>
      <c r="D6" s="27"/>
      <c r="E6" s="109"/>
      <c r="F6" s="110" t="s">
        <v>38</v>
      </c>
      <c r="G6" s="625"/>
    </row>
    <row r="7" spans="2:8" ht="18" x14ac:dyDescent="0.25">
      <c r="B7" s="45" t="s">
        <v>18</v>
      </c>
      <c r="C7" s="45"/>
      <c r="D7" s="45" t="s">
        <v>19</v>
      </c>
      <c r="E7" s="111" t="s">
        <v>20</v>
      </c>
      <c r="F7" s="111" t="s">
        <v>11</v>
      </c>
      <c r="G7" s="45" t="s">
        <v>39</v>
      </c>
    </row>
    <row r="8" spans="2:8" ht="19.5" thickBot="1" x14ac:dyDescent="0.35">
      <c r="B8" s="28"/>
      <c r="C8" s="28"/>
      <c r="D8" s="28"/>
      <c r="E8" s="521"/>
      <c r="F8" s="114" t="s">
        <v>25</v>
      </c>
      <c r="G8" s="223"/>
    </row>
    <row r="9" spans="2:8" ht="20.25" x14ac:dyDescent="0.3">
      <c r="B9" s="60" t="s">
        <v>61</v>
      </c>
      <c r="C9" s="60" t="s">
        <v>62</v>
      </c>
      <c r="D9" s="61">
        <v>50057</v>
      </c>
      <c r="E9" s="123" t="s">
        <v>33</v>
      </c>
      <c r="F9" s="523">
        <v>92.469638001758753</v>
      </c>
      <c r="G9" s="524" t="s">
        <v>41</v>
      </c>
    </row>
    <row r="10" spans="2:8" ht="20.25" x14ac:dyDescent="0.3">
      <c r="B10" s="72" t="s">
        <v>73</v>
      </c>
      <c r="C10" s="72" t="s">
        <v>71</v>
      </c>
      <c r="D10" s="79">
        <v>50023</v>
      </c>
      <c r="E10" s="119" t="s">
        <v>32</v>
      </c>
      <c r="F10" s="519">
        <v>88.235294117647058</v>
      </c>
      <c r="G10" s="526" t="s">
        <v>41</v>
      </c>
    </row>
    <row r="11" spans="2:8" ht="20.25" x14ac:dyDescent="0.3">
      <c r="B11" s="81" t="s">
        <v>102</v>
      </c>
      <c r="C11" s="81" t="s">
        <v>87</v>
      </c>
      <c r="D11" s="79">
        <v>51055</v>
      </c>
      <c r="E11" s="115" t="s">
        <v>34</v>
      </c>
      <c r="F11" s="519">
        <v>89.560435218329943</v>
      </c>
      <c r="G11" s="525" t="s">
        <v>41</v>
      </c>
    </row>
    <row r="12" spans="2:8" ht="20.25" x14ac:dyDescent="0.3">
      <c r="B12" s="72" t="s">
        <v>63</v>
      </c>
      <c r="C12" s="72" t="s">
        <v>64</v>
      </c>
      <c r="D12" s="79">
        <v>50062</v>
      </c>
      <c r="E12" s="119" t="s">
        <v>33</v>
      </c>
      <c r="F12" s="519">
        <v>95.162834537834527</v>
      </c>
      <c r="G12" s="526" t="s">
        <v>41</v>
      </c>
    </row>
    <row r="13" spans="2:8" ht="20.25" x14ac:dyDescent="0.3">
      <c r="B13" s="128" t="s">
        <v>66</v>
      </c>
      <c r="C13" s="128" t="s">
        <v>67</v>
      </c>
      <c r="D13" s="117">
        <v>50593</v>
      </c>
      <c r="E13" s="129" t="s">
        <v>35</v>
      </c>
      <c r="F13" s="519">
        <v>98.339886563570772</v>
      </c>
      <c r="G13" s="525" t="s">
        <v>41</v>
      </c>
    </row>
    <row r="14" spans="2:8" ht="20.25" x14ac:dyDescent="0.3">
      <c r="B14" s="81" t="s">
        <v>70</v>
      </c>
      <c r="C14" s="81" t="s">
        <v>127</v>
      </c>
      <c r="D14" s="82">
        <v>50563</v>
      </c>
      <c r="E14" s="115" t="s">
        <v>35</v>
      </c>
      <c r="F14" s="519">
        <v>96.003030750484058</v>
      </c>
      <c r="G14" s="525" t="s">
        <v>41</v>
      </c>
    </row>
    <row r="15" spans="2:8" ht="20.25" x14ac:dyDescent="0.3">
      <c r="B15" s="128" t="s">
        <v>144</v>
      </c>
      <c r="C15" s="128" t="s">
        <v>62</v>
      </c>
      <c r="D15" s="117">
        <v>50134</v>
      </c>
      <c r="E15" s="129" t="s">
        <v>35</v>
      </c>
      <c r="F15" s="519">
        <v>89.297795997648691</v>
      </c>
      <c r="G15" s="525" t="s">
        <v>41</v>
      </c>
    </row>
    <row r="16" spans="2:8" ht="20.25" x14ac:dyDescent="0.3">
      <c r="B16" s="81" t="s">
        <v>172</v>
      </c>
      <c r="C16" s="81" t="s">
        <v>112</v>
      </c>
      <c r="D16" s="82">
        <v>60616</v>
      </c>
      <c r="E16" s="115" t="s">
        <v>35</v>
      </c>
      <c r="F16" s="519">
        <v>97.478632478632491</v>
      </c>
      <c r="G16" s="525" t="s">
        <v>41</v>
      </c>
    </row>
    <row r="17" spans="2:7" ht="20.25" x14ac:dyDescent="0.3">
      <c r="B17" s="81" t="s">
        <v>154</v>
      </c>
      <c r="C17" s="81" t="s">
        <v>90</v>
      </c>
      <c r="D17" s="82">
        <v>51097</v>
      </c>
      <c r="E17" s="115" t="s">
        <v>35</v>
      </c>
      <c r="F17" s="519">
        <v>88.34598283321192</v>
      </c>
      <c r="G17" s="526" t="s">
        <v>41</v>
      </c>
    </row>
    <row r="18" spans="2:7" ht="20.25" x14ac:dyDescent="0.3">
      <c r="B18" s="72" t="s">
        <v>100</v>
      </c>
      <c r="C18" s="72" t="s">
        <v>165</v>
      </c>
      <c r="D18" s="79">
        <v>51165</v>
      </c>
      <c r="E18" s="119" t="s">
        <v>35</v>
      </c>
      <c r="F18" s="519">
        <v>90.706996003048644</v>
      </c>
      <c r="G18" s="526" t="s">
        <v>41</v>
      </c>
    </row>
    <row r="19" spans="2:7" ht="20.25" x14ac:dyDescent="0.3">
      <c r="B19" s="72"/>
      <c r="C19" s="72"/>
      <c r="D19" s="79"/>
      <c r="E19" s="119"/>
      <c r="F19" s="519"/>
      <c r="G19" s="526"/>
    </row>
    <row r="20" spans="2:7" ht="20.25" x14ac:dyDescent="0.3">
      <c r="B20" s="626"/>
      <c r="C20" s="626"/>
      <c r="D20" s="627"/>
      <c r="E20" s="628"/>
      <c r="F20" s="629"/>
      <c r="G20" s="630"/>
    </row>
    <row r="21" spans="2:7" ht="20.25" x14ac:dyDescent="0.3">
      <c r="B21" s="200" t="s">
        <v>188</v>
      </c>
      <c r="C21" s="200" t="s">
        <v>79</v>
      </c>
      <c r="D21" s="390">
        <v>51089</v>
      </c>
      <c r="E21" s="391" t="s">
        <v>33</v>
      </c>
      <c r="F21" s="520">
        <v>84.966425898089739</v>
      </c>
      <c r="G21" s="527" t="s">
        <v>42</v>
      </c>
    </row>
    <row r="22" spans="2:7" ht="20.25" x14ac:dyDescent="0.3">
      <c r="B22" s="81" t="s">
        <v>93</v>
      </c>
      <c r="C22" s="81" t="s">
        <v>79</v>
      </c>
      <c r="D22" s="82">
        <v>50448</v>
      </c>
      <c r="E22" s="115" t="s">
        <v>59</v>
      </c>
      <c r="F22" s="520">
        <v>74.32148535089712</v>
      </c>
      <c r="G22" s="525" t="s">
        <v>42</v>
      </c>
    </row>
    <row r="23" spans="2:7" ht="20.25" x14ac:dyDescent="0.3">
      <c r="B23" s="81" t="s">
        <v>94</v>
      </c>
      <c r="C23" s="81" t="s">
        <v>80</v>
      </c>
      <c r="D23" s="82">
        <v>50830</v>
      </c>
      <c r="E23" s="115" t="s">
        <v>34</v>
      </c>
      <c r="F23" s="520">
        <v>78.427819913888015</v>
      </c>
      <c r="G23" s="525" t="s">
        <v>42</v>
      </c>
    </row>
    <row r="24" spans="2:7" ht="20.25" x14ac:dyDescent="0.3">
      <c r="B24" s="81" t="s">
        <v>115</v>
      </c>
      <c r="C24" s="81" t="s">
        <v>151</v>
      </c>
      <c r="D24" s="82">
        <v>50988</v>
      </c>
      <c r="E24" s="115" t="s">
        <v>34</v>
      </c>
      <c r="F24" s="520">
        <v>78.506787330316754</v>
      </c>
      <c r="G24" s="525" t="s">
        <v>42</v>
      </c>
    </row>
    <row r="25" spans="2:7" ht="20.25" x14ac:dyDescent="0.3">
      <c r="B25" s="81" t="s">
        <v>95</v>
      </c>
      <c r="C25" s="81" t="s">
        <v>81</v>
      </c>
      <c r="D25" s="82">
        <v>50110</v>
      </c>
      <c r="E25" s="115" t="s">
        <v>34</v>
      </c>
      <c r="F25" s="520">
        <v>75.544669805505706</v>
      </c>
      <c r="G25" s="525" t="s">
        <v>42</v>
      </c>
    </row>
    <row r="26" spans="2:7" ht="20.25" x14ac:dyDescent="0.3">
      <c r="B26" s="81" t="s">
        <v>96</v>
      </c>
      <c r="C26" s="81" t="s">
        <v>74</v>
      </c>
      <c r="D26" s="82">
        <v>50860</v>
      </c>
      <c r="E26" s="115" t="s">
        <v>36</v>
      </c>
      <c r="F26" s="520">
        <v>84.384384384384376</v>
      </c>
      <c r="G26" s="525" t="s">
        <v>42</v>
      </c>
    </row>
    <row r="27" spans="2:7" ht="20.25" x14ac:dyDescent="0.3">
      <c r="B27" s="81" t="s">
        <v>108</v>
      </c>
      <c r="C27" s="81" t="s">
        <v>71</v>
      </c>
      <c r="D27" s="82">
        <v>51054</v>
      </c>
      <c r="E27" s="115" t="s">
        <v>35</v>
      </c>
      <c r="F27" s="520">
        <v>74.119783777291516</v>
      </c>
      <c r="G27" s="525" t="s">
        <v>42</v>
      </c>
    </row>
    <row r="28" spans="2:7" ht="20.25" x14ac:dyDescent="0.3">
      <c r="B28" s="72" t="s">
        <v>97</v>
      </c>
      <c r="C28" s="72" t="s">
        <v>82</v>
      </c>
      <c r="D28" s="79">
        <v>50063</v>
      </c>
      <c r="E28" s="119" t="s">
        <v>33</v>
      </c>
      <c r="F28" s="520">
        <v>72.294143054467114</v>
      </c>
      <c r="G28" s="525" t="s">
        <v>42</v>
      </c>
    </row>
    <row r="29" spans="2:7" ht="20.25" x14ac:dyDescent="0.3">
      <c r="B29" s="128" t="s">
        <v>98</v>
      </c>
      <c r="C29" s="128" t="s">
        <v>83</v>
      </c>
      <c r="D29" s="509">
        <v>50863</v>
      </c>
      <c r="E29" s="129" t="s">
        <v>34</v>
      </c>
      <c r="F29" s="520">
        <v>83.463138423876941</v>
      </c>
      <c r="G29" s="525" t="s">
        <v>42</v>
      </c>
    </row>
    <row r="30" spans="2:7" ht="20.25" x14ac:dyDescent="0.3">
      <c r="B30" s="81" t="s">
        <v>99</v>
      </c>
      <c r="C30" s="81" t="s">
        <v>84</v>
      </c>
      <c r="D30" s="82">
        <v>50094</v>
      </c>
      <c r="E30" s="119" t="s">
        <v>34</v>
      </c>
      <c r="F30" s="520">
        <v>75</v>
      </c>
      <c r="G30" s="525" t="s">
        <v>42</v>
      </c>
    </row>
    <row r="31" spans="2:7" ht="20.25" x14ac:dyDescent="0.3">
      <c r="B31" s="81" t="s">
        <v>69</v>
      </c>
      <c r="C31" s="81" t="s">
        <v>68</v>
      </c>
      <c r="D31" s="82">
        <v>50641</v>
      </c>
      <c r="E31" s="115" t="s">
        <v>35</v>
      </c>
      <c r="F31" s="520">
        <v>83.393257510904562</v>
      </c>
      <c r="G31" s="525" t="s">
        <v>42</v>
      </c>
    </row>
    <row r="32" spans="2:7" ht="20.25" x14ac:dyDescent="0.3">
      <c r="B32" s="72" t="s">
        <v>184</v>
      </c>
      <c r="C32" s="72" t="s">
        <v>185</v>
      </c>
      <c r="D32" s="79">
        <v>51178</v>
      </c>
      <c r="E32" s="119" t="s">
        <v>35</v>
      </c>
      <c r="F32" s="520">
        <v>79.451000774530186</v>
      </c>
      <c r="G32" s="525" t="s">
        <v>42</v>
      </c>
    </row>
    <row r="33" spans="2:7" ht="20.25" x14ac:dyDescent="0.3">
      <c r="B33" s="81" t="s">
        <v>162</v>
      </c>
      <c r="C33" s="81" t="s">
        <v>74</v>
      </c>
      <c r="D33" s="82">
        <v>51170</v>
      </c>
      <c r="E33" s="115" t="s">
        <v>34</v>
      </c>
      <c r="F33" s="520">
        <v>80.592846476510218</v>
      </c>
      <c r="G33" s="525" t="s">
        <v>42</v>
      </c>
    </row>
    <row r="34" spans="2:7" ht="20.25" x14ac:dyDescent="0.3">
      <c r="B34" s="81" t="s">
        <v>88</v>
      </c>
      <c r="C34" s="81" t="s">
        <v>85</v>
      </c>
      <c r="D34" s="82">
        <v>60518</v>
      </c>
      <c r="E34" s="115" t="s">
        <v>34</v>
      </c>
      <c r="F34" s="520">
        <v>73.68421052631578</v>
      </c>
      <c r="G34" s="525" t="s">
        <v>42</v>
      </c>
    </row>
    <row r="35" spans="2:7" ht="20.25" x14ac:dyDescent="0.3">
      <c r="B35" s="81" t="s">
        <v>80</v>
      </c>
      <c r="C35" s="81" t="s">
        <v>127</v>
      </c>
      <c r="D35" s="82">
        <v>51168</v>
      </c>
      <c r="E35" s="115" t="s">
        <v>35</v>
      </c>
      <c r="F35" s="520">
        <v>85.714285714285708</v>
      </c>
      <c r="G35" s="525" t="s">
        <v>42</v>
      </c>
    </row>
    <row r="36" spans="2:7" ht="20.25" x14ac:dyDescent="0.3">
      <c r="B36" s="72" t="s">
        <v>104</v>
      </c>
      <c r="C36" s="72" t="s">
        <v>87</v>
      </c>
      <c r="D36" s="79">
        <v>50054</v>
      </c>
      <c r="E36" s="119" t="s">
        <v>32</v>
      </c>
      <c r="F36" s="520">
        <v>75.760460303117355</v>
      </c>
      <c r="G36" s="525" t="s">
        <v>42</v>
      </c>
    </row>
    <row r="37" spans="2:7" ht="20.25" x14ac:dyDescent="0.3">
      <c r="B37" s="81" t="s">
        <v>150</v>
      </c>
      <c r="C37" s="81" t="s">
        <v>133</v>
      </c>
      <c r="D37" s="82">
        <v>50919</v>
      </c>
      <c r="E37" s="115" t="s">
        <v>33</v>
      </c>
      <c r="F37" s="520">
        <v>77.589458869295086</v>
      </c>
      <c r="G37" s="525" t="s">
        <v>42</v>
      </c>
    </row>
    <row r="38" spans="2:7" ht="20.25" x14ac:dyDescent="0.3">
      <c r="B38" s="81" t="s">
        <v>142</v>
      </c>
      <c r="C38" s="81" t="s">
        <v>65</v>
      </c>
      <c r="D38" s="82">
        <v>50911</v>
      </c>
      <c r="E38" s="115" t="s">
        <v>36</v>
      </c>
      <c r="F38" s="520">
        <v>82.742157026212766</v>
      </c>
      <c r="G38" s="525" t="s">
        <v>42</v>
      </c>
    </row>
    <row r="39" spans="2:7" ht="20.25" x14ac:dyDescent="0.3">
      <c r="B39" s="81" t="s">
        <v>75</v>
      </c>
      <c r="C39" s="81" t="s">
        <v>91</v>
      </c>
      <c r="D39" s="82">
        <v>50661</v>
      </c>
      <c r="E39" s="115" t="s">
        <v>33</v>
      </c>
      <c r="F39" s="520">
        <v>76.589281589281583</v>
      </c>
      <c r="G39" s="525" t="s">
        <v>42</v>
      </c>
    </row>
    <row r="40" spans="2:7" ht="20.25" x14ac:dyDescent="0.3">
      <c r="B40" s="81" t="s">
        <v>119</v>
      </c>
      <c r="C40" s="81" t="s">
        <v>116</v>
      </c>
      <c r="D40" s="82">
        <v>60426</v>
      </c>
      <c r="E40" s="115" t="s">
        <v>34</v>
      </c>
      <c r="F40" s="520">
        <v>73.68421052631578</v>
      </c>
      <c r="G40" s="525" t="s">
        <v>42</v>
      </c>
    </row>
    <row r="41" spans="2:7" ht="20.25" x14ac:dyDescent="0.3">
      <c r="B41" s="72" t="s">
        <v>110</v>
      </c>
      <c r="C41" s="72" t="s">
        <v>109</v>
      </c>
      <c r="D41" s="79">
        <v>51071</v>
      </c>
      <c r="E41" s="119" t="s">
        <v>35</v>
      </c>
      <c r="F41" s="520">
        <v>76.316588491885597</v>
      </c>
      <c r="G41" s="526" t="s">
        <v>42</v>
      </c>
    </row>
    <row r="42" spans="2:7" ht="20.25" x14ac:dyDescent="0.3">
      <c r="B42" s="81" t="s">
        <v>100</v>
      </c>
      <c r="C42" s="81" t="s">
        <v>123</v>
      </c>
      <c r="D42" s="82">
        <v>60532</v>
      </c>
      <c r="E42" s="115" t="s">
        <v>35</v>
      </c>
      <c r="F42" s="520">
        <v>86.595428260482436</v>
      </c>
      <c r="G42" s="525" t="s">
        <v>42</v>
      </c>
    </row>
    <row r="43" spans="2:7" ht="20.25" x14ac:dyDescent="0.3">
      <c r="B43" s="81" t="s">
        <v>147</v>
      </c>
      <c r="C43" s="81" t="s">
        <v>148</v>
      </c>
      <c r="D43" s="82">
        <v>51095</v>
      </c>
      <c r="E43" s="115" t="s">
        <v>35</v>
      </c>
      <c r="F43" s="520">
        <v>85.462473740337515</v>
      </c>
      <c r="G43" s="525" t="s">
        <v>42</v>
      </c>
    </row>
    <row r="44" spans="2:7" ht="20.25" x14ac:dyDescent="0.3">
      <c r="B44" s="631"/>
      <c r="C44" s="631"/>
      <c r="D44" s="632"/>
      <c r="E44" s="633"/>
      <c r="F44" s="634"/>
      <c r="G44" s="635"/>
    </row>
    <row r="45" spans="2:7" ht="20.25" x14ac:dyDescent="0.3">
      <c r="B45" s="81" t="s">
        <v>152</v>
      </c>
      <c r="C45" s="81" t="s">
        <v>77</v>
      </c>
      <c r="D45" s="82">
        <v>50060</v>
      </c>
      <c r="E45" s="115" t="s">
        <v>33</v>
      </c>
      <c r="F45" s="520">
        <v>63.986486486486484</v>
      </c>
      <c r="G45" s="525" t="s">
        <v>43</v>
      </c>
    </row>
    <row r="46" spans="2:7" ht="20.25" x14ac:dyDescent="0.3">
      <c r="B46" s="72" t="s">
        <v>106</v>
      </c>
      <c r="C46" s="72" t="s">
        <v>83</v>
      </c>
      <c r="D46" s="73">
        <v>51032</v>
      </c>
      <c r="E46" s="119" t="s">
        <v>35</v>
      </c>
      <c r="F46" s="520">
        <v>60.526315789473685</v>
      </c>
      <c r="G46" s="525" t="s">
        <v>43</v>
      </c>
    </row>
    <row r="47" spans="2:7" ht="20.25" x14ac:dyDescent="0.3">
      <c r="B47" s="81" t="s">
        <v>101</v>
      </c>
      <c r="C47" s="81" t="s">
        <v>83</v>
      </c>
      <c r="D47" s="82">
        <v>50529</v>
      </c>
      <c r="E47" s="115" t="s">
        <v>35</v>
      </c>
      <c r="F47" s="520">
        <v>69.050368593025638</v>
      </c>
      <c r="G47" s="525" t="s">
        <v>43</v>
      </c>
    </row>
    <row r="48" spans="2:7" ht="20.25" x14ac:dyDescent="0.3">
      <c r="B48" s="200" t="s">
        <v>200</v>
      </c>
      <c r="C48" s="200" t="s">
        <v>164</v>
      </c>
      <c r="D48" s="390">
        <v>51197</v>
      </c>
      <c r="E48" s="391" t="s">
        <v>35</v>
      </c>
      <c r="F48" s="520">
        <v>63.174629424629423</v>
      </c>
      <c r="G48" s="527" t="s">
        <v>43</v>
      </c>
    </row>
    <row r="49" spans="2:7" ht="20.25" x14ac:dyDescent="0.3">
      <c r="B49" s="81" t="s">
        <v>186</v>
      </c>
      <c r="C49" s="81" t="s">
        <v>83</v>
      </c>
      <c r="D49" s="82">
        <v>51181</v>
      </c>
      <c r="E49" s="115" t="s">
        <v>35</v>
      </c>
      <c r="F49" s="519">
        <v>70.679384284260436</v>
      </c>
      <c r="G49" s="527" t="s">
        <v>43</v>
      </c>
    </row>
    <row r="50" spans="2:7" ht="20.25" x14ac:dyDescent="0.3">
      <c r="B50" s="81" t="s">
        <v>93</v>
      </c>
      <c r="C50" s="81" t="s">
        <v>189</v>
      </c>
      <c r="D50" s="82">
        <v>51188</v>
      </c>
      <c r="E50" s="115" t="s">
        <v>35</v>
      </c>
      <c r="F50" s="519">
        <v>67.205812498307267</v>
      </c>
      <c r="G50" s="527" t="s">
        <v>43</v>
      </c>
    </row>
    <row r="51" spans="2:7" ht="20.25" x14ac:dyDescent="0.3">
      <c r="B51" s="81" t="s">
        <v>108</v>
      </c>
      <c r="C51" s="81" t="s">
        <v>78</v>
      </c>
      <c r="D51" s="82">
        <v>50334</v>
      </c>
      <c r="E51" s="115" t="s">
        <v>35</v>
      </c>
      <c r="F51" s="519">
        <v>55.971659919028347</v>
      </c>
      <c r="G51" s="527" t="s">
        <v>43</v>
      </c>
    </row>
    <row r="52" spans="2:7" ht="20.25" x14ac:dyDescent="0.3">
      <c r="B52" s="72" t="s">
        <v>108</v>
      </c>
      <c r="C52" s="72" t="s">
        <v>130</v>
      </c>
      <c r="D52" s="79">
        <v>50194</v>
      </c>
      <c r="E52" s="119" t="s">
        <v>35</v>
      </c>
      <c r="F52" s="519">
        <v>65.714285714285708</v>
      </c>
      <c r="G52" s="527" t="s">
        <v>43</v>
      </c>
    </row>
    <row r="53" spans="2:7" ht="20.25" x14ac:dyDescent="0.3">
      <c r="B53" s="81" t="s">
        <v>74</v>
      </c>
      <c r="C53" s="81" t="s">
        <v>83</v>
      </c>
      <c r="D53" s="82">
        <v>51196</v>
      </c>
      <c r="E53" s="115" t="s">
        <v>35</v>
      </c>
      <c r="F53" s="519">
        <v>58.902522027522018</v>
      </c>
      <c r="G53" s="527" t="s">
        <v>43</v>
      </c>
    </row>
    <row r="54" spans="2:7" ht="20.25" x14ac:dyDescent="0.3">
      <c r="B54" s="81" t="s">
        <v>87</v>
      </c>
      <c r="C54" s="81" t="s">
        <v>92</v>
      </c>
      <c r="D54" s="82">
        <v>50997</v>
      </c>
      <c r="E54" s="115" t="s">
        <v>32</v>
      </c>
      <c r="F54" s="519"/>
      <c r="G54" s="527" t="s">
        <v>43</v>
      </c>
    </row>
    <row r="55" spans="2:7" ht="20.25" x14ac:dyDescent="0.3">
      <c r="B55" s="81" t="s">
        <v>70</v>
      </c>
      <c r="C55" s="81" t="s">
        <v>71</v>
      </c>
      <c r="D55" s="82">
        <v>51076</v>
      </c>
      <c r="E55" s="115" t="s">
        <v>35</v>
      </c>
      <c r="F55" s="519">
        <v>58.974358974358978</v>
      </c>
      <c r="G55" s="527" t="s">
        <v>43</v>
      </c>
    </row>
    <row r="56" spans="2:7" ht="20.25" x14ac:dyDescent="0.3">
      <c r="B56" s="81" t="s">
        <v>149</v>
      </c>
      <c r="C56" s="81" t="s">
        <v>87</v>
      </c>
      <c r="D56" s="82">
        <v>60201</v>
      </c>
      <c r="E56" s="115" t="s">
        <v>32</v>
      </c>
      <c r="F56" s="519">
        <v>55.26315789473685</v>
      </c>
      <c r="G56" s="527" t="s">
        <v>43</v>
      </c>
    </row>
    <row r="57" spans="2:7" ht="20.25" x14ac:dyDescent="0.3">
      <c r="B57" s="81" t="s">
        <v>173</v>
      </c>
      <c r="C57" s="81" t="s">
        <v>121</v>
      </c>
      <c r="D57" s="82">
        <v>51180</v>
      </c>
      <c r="E57" s="115" t="s">
        <v>34</v>
      </c>
      <c r="F57" s="519">
        <v>69.279409053015854</v>
      </c>
      <c r="G57" s="527" t="s">
        <v>43</v>
      </c>
    </row>
    <row r="58" spans="2:7" ht="20.25" x14ac:dyDescent="0.3">
      <c r="B58" s="81" t="s">
        <v>100</v>
      </c>
      <c r="C58" s="81" t="s">
        <v>76</v>
      </c>
      <c r="D58" s="82">
        <v>50168</v>
      </c>
      <c r="E58" s="115" t="s">
        <v>33</v>
      </c>
      <c r="F58" s="519">
        <v>68.657219973009447</v>
      </c>
      <c r="G58" s="527" t="s">
        <v>43</v>
      </c>
    </row>
    <row r="59" spans="2:7" ht="20.25" x14ac:dyDescent="0.3">
      <c r="B59" s="81" t="s">
        <v>100</v>
      </c>
      <c r="C59" s="81" t="s">
        <v>163</v>
      </c>
      <c r="D59" s="82">
        <v>51164</v>
      </c>
      <c r="E59" s="115" t="s">
        <v>35</v>
      </c>
      <c r="F59" s="519">
        <v>69.703635822056881</v>
      </c>
      <c r="G59" s="527" t="s">
        <v>43</v>
      </c>
    </row>
    <row r="60" spans="2:7" ht="20.25" x14ac:dyDescent="0.3">
      <c r="B60" s="200" t="s">
        <v>214</v>
      </c>
      <c r="C60" s="200" t="s">
        <v>213</v>
      </c>
      <c r="D60" s="390">
        <v>51219</v>
      </c>
      <c r="E60" s="391" t="s">
        <v>35</v>
      </c>
      <c r="F60" s="519">
        <v>65.701673538685426</v>
      </c>
      <c r="G60" s="527" t="s">
        <v>43</v>
      </c>
    </row>
    <row r="61" spans="2:7" ht="20.25" x14ac:dyDescent="0.3">
      <c r="B61" s="631"/>
      <c r="C61" s="631"/>
      <c r="D61" s="632"/>
      <c r="E61" s="633"/>
      <c r="F61" s="629"/>
      <c r="G61" s="636"/>
    </row>
    <row r="62" spans="2:7" ht="20.25" x14ac:dyDescent="0.3">
      <c r="B62" s="81" t="s">
        <v>187</v>
      </c>
      <c r="C62" s="81" t="s">
        <v>87</v>
      </c>
      <c r="D62" s="82">
        <v>51177</v>
      </c>
      <c r="E62" s="115" t="s">
        <v>37</v>
      </c>
      <c r="F62" s="519"/>
      <c r="G62" s="527" t="s">
        <v>206</v>
      </c>
    </row>
    <row r="63" spans="2:7" ht="20.25" x14ac:dyDescent="0.3">
      <c r="B63" s="81" t="s">
        <v>101</v>
      </c>
      <c r="C63" s="81" t="s">
        <v>193</v>
      </c>
      <c r="D63" s="82">
        <v>51091</v>
      </c>
      <c r="E63" s="115" t="s">
        <v>33</v>
      </c>
      <c r="F63" s="519"/>
      <c r="G63" s="527" t="s">
        <v>206</v>
      </c>
    </row>
    <row r="64" spans="2:7" ht="20.25" x14ac:dyDescent="0.3">
      <c r="B64" s="81" t="s">
        <v>93</v>
      </c>
      <c r="C64" s="81" t="s">
        <v>197</v>
      </c>
      <c r="D64" s="82" t="s">
        <v>198</v>
      </c>
      <c r="E64" s="115" t="s">
        <v>198</v>
      </c>
      <c r="F64" s="519"/>
      <c r="G64" s="527" t="s">
        <v>206</v>
      </c>
    </row>
    <row r="65" spans="2:7" ht="20.25" x14ac:dyDescent="0.3">
      <c r="B65" s="200" t="s">
        <v>94</v>
      </c>
      <c r="C65" s="200" t="s">
        <v>203</v>
      </c>
      <c r="D65" s="390"/>
      <c r="E65" s="391" t="s">
        <v>37</v>
      </c>
      <c r="F65" s="520"/>
      <c r="G65" s="527" t="s">
        <v>206</v>
      </c>
    </row>
    <row r="66" spans="2:7" ht="20.25" x14ac:dyDescent="0.3">
      <c r="B66" s="81" t="s">
        <v>194</v>
      </c>
      <c r="C66" s="81" t="s">
        <v>130</v>
      </c>
      <c r="D66" s="82">
        <v>21887</v>
      </c>
      <c r="E66" s="115" t="s">
        <v>196</v>
      </c>
      <c r="F66" s="519"/>
      <c r="G66" s="525" t="s">
        <v>206</v>
      </c>
    </row>
    <row r="67" spans="2:7" ht="20.25" x14ac:dyDescent="0.3">
      <c r="B67" s="81" t="s">
        <v>175</v>
      </c>
      <c r="C67" s="81" t="s">
        <v>176</v>
      </c>
      <c r="D67" s="82">
        <v>50053</v>
      </c>
      <c r="E67" s="115" t="s">
        <v>35</v>
      </c>
      <c r="F67" s="519"/>
      <c r="G67" s="525" t="s">
        <v>206</v>
      </c>
    </row>
    <row r="68" spans="2:7" ht="20.25" x14ac:dyDescent="0.3">
      <c r="B68" s="81" t="s">
        <v>66</v>
      </c>
      <c r="C68" s="81" t="s">
        <v>107</v>
      </c>
      <c r="D68" s="82">
        <v>50826</v>
      </c>
      <c r="E68" s="115" t="s">
        <v>35</v>
      </c>
      <c r="F68" s="519">
        <v>36.84210526315789</v>
      </c>
      <c r="G68" s="525" t="s">
        <v>60</v>
      </c>
    </row>
    <row r="69" spans="2:7" ht="20.25" x14ac:dyDescent="0.3">
      <c r="B69" s="81" t="s">
        <v>69</v>
      </c>
      <c r="C69" s="81" t="s">
        <v>199</v>
      </c>
      <c r="D69" s="82">
        <v>50660</v>
      </c>
      <c r="E69" s="115" t="s">
        <v>34</v>
      </c>
      <c r="F69" s="519"/>
      <c r="G69" s="525" t="s">
        <v>206</v>
      </c>
    </row>
    <row r="70" spans="2:7" ht="20.25" x14ac:dyDescent="0.3">
      <c r="B70" s="81" t="s">
        <v>166</v>
      </c>
      <c r="C70" s="81" t="s">
        <v>167</v>
      </c>
      <c r="D70" s="82">
        <v>51130</v>
      </c>
      <c r="E70" s="115" t="s">
        <v>33</v>
      </c>
      <c r="F70" s="519"/>
      <c r="G70" s="525" t="s">
        <v>206</v>
      </c>
    </row>
    <row r="71" spans="2:7" ht="20.25" x14ac:dyDescent="0.3">
      <c r="B71" s="81" t="s">
        <v>89</v>
      </c>
      <c r="C71" s="81" t="s">
        <v>90</v>
      </c>
      <c r="D71" s="82">
        <v>51058</v>
      </c>
      <c r="E71" s="115" t="s">
        <v>34</v>
      </c>
      <c r="F71" s="519">
        <v>50</v>
      </c>
      <c r="G71" s="528" t="s">
        <v>60</v>
      </c>
    </row>
    <row r="72" spans="2:7" ht="20.25" x14ac:dyDescent="0.3">
      <c r="B72" s="81" t="s">
        <v>89</v>
      </c>
      <c r="C72" s="81" t="s">
        <v>78</v>
      </c>
      <c r="D72" s="82">
        <v>50554</v>
      </c>
      <c r="E72" s="115" t="s">
        <v>35</v>
      </c>
      <c r="F72" s="519">
        <v>46.541504591040201</v>
      </c>
      <c r="G72" s="525" t="s">
        <v>60</v>
      </c>
    </row>
    <row r="73" spans="2:7" ht="20.25" x14ac:dyDescent="0.3">
      <c r="B73" s="200" t="s">
        <v>105</v>
      </c>
      <c r="C73" s="200" t="s">
        <v>74</v>
      </c>
      <c r="D73" s="224">
        <v>50942</v>
      </c>
      <c r="E73" s="391" t="s">
        <v>35</v>
      </c>
      <c r="F73" s="519">
        <v>34.210526315789473</v>
      </c>
      <c r="G73" s="525" t="s">
        <v>60</v>
      </c>
    </row>
    <row r="74" spans="2:7" ht="20.25" x14ac:dyDescent="0.3">
      <c r="B74" s="81" t="s">
        <v>135</v>
      </c>
      <c r="C74" s="81" t="s">
        <v>143</v>
      </c>
      <c r="D74" s="82">
        <v>50192</v>
      </c>
      <c r="E74" s="115" t="s">
        <v>35</v>
      </c>
      <c r="F74" s="519">
        <v>42.105263157894733</v>
      </c>
      <c r="G74" s="525" t="s">
        <v>60</v>
      </c>
    </row>
    <row r="75" spans="2:7" ht="20.25" x14ac:dyDescent="0.3">
      <c r="B75" s="80" t="s">
        <v>195</v>
      </c>
      <c r="C75" s="80" t="s">
        <v>189</v>
      </c>
      <c r="D75" s="73">
        <v>21893</v>
      </c>
      <c r="E75" s="118" t="s">
        <v>196</v>
      </c>
      <c r="F75" s="519"/>
      <c r="G75" s="525" t="s">
        <v>206</v>
      </c>
    </row>
    <row r="76" spans="2:7" ht="20.25" x14ac:dyDescent="0.3">
      <c r="B76" s="81" t="s">
        <v>204</v>
      </c>
      <c r="C76" s="81" t="s">
        <v>205</v>
      </c>
      <c r="D76" s="82"/>
      <c r="E76" s="115" t="s">
        <v>35</v>
      </c>
      <c r="F76" s="519"/>
      <c r="G76" s="525" t="s">
        <v>206</v>
      </c>
    </row>
    <row r="77" spans="2:7" ht="20.25" x14ac:dyDescent="0.3">
      <c r="B77" s="81" t="s">
        <v>118</v>
      </c>
      <c r="C77" s="81" t="s">
        <v>174</v>
      </c>
      <c r="D77" s="82">
        <v>51191</v>
      </c>
      <c r="E77" s="115" t="s">
        <v>35</v>
      </c>
      <c r="F77" s="519">
        <v>41.038816866990238</v>
      </c>
      <c r="G77" s="525" t="s">
        <v>60</v>
      </c>
    </row>
    <row r="78" spans="2:7" ht="20.25" x14ac:dyDescent="0.3">
      <c r="B78" s="81" t="s">
        <v>177</v>
      </c>
      <c r="C78" s="81" t="s">
        <v>68</v>
      </c>
      <c r="D78" s="82">
        <v>51157</v>
      </c>
      <c r="E78" s="115" t="s">
        <v>33</v>
      </c>
      <c r="F78" s="519"/>
      <c r="G78" s="525" t="s">
        <v>206</v>
      </c>
    </row>
    <row r="79" spans="2:7" ht="20.25" x14ac:dyDescent="0.3">
      <c r="B79" s="81"/>
      <c r="C79" s="81"/>
      <c r="D79" s="82"/>
      <c r="E79" s="115"/>
      <c r="F79" s="519"/>
      <c r="G79" s="525"/>
    </row>
    <row r="80" spans="2:7" ht="20.25" x14ac:dyDescent="0.3">
      <c r="B80" s="174"/>
      <c r="C80" s="203"/>
      <c r="D80" s="170"/>
      <c r="E80" s="175"/>
      <c r="F80" s="519"/>
      <c r="G80" s="525"/>
    </row>
    <row r="81" spans="2:7" ht="20.25" x14ac:dyDescent="0.3">
      <c r="B81" s="81"/>
      <c r="C81" s="81"/>
      <c r="D81" s="82"/>
      <c r="E81" s="115"/>
      <c r="F81" s="519"/>
      <c r="G81" s="525"/>
    </row>
    <row r="82" spans="2:7" ht="20.25" x14ac:dyDescent="0.3">
      <c r="B82" s="409"/>
      <c r="C82" s="409"/>
      <c r="D82" s="410"/>
      <c r="E82" s="378"/>
      <c r="F82" s="519"/>
      <c r="G82" s="525"/>
    </row>
    <row r="83" spans="2:7" ht="21" thickBot="1" x14ac:dyDescent="0.35">
      <c r="B83" s="529"/>
      <c r="C83" s="529"/>
      <c r="D83" s="530"/>
      <c r="E83" s="531"/>
      <c r="F83" s="532"/>
      <c r="G83" s="533"/>
    </row>
    <row r="84" spans="2:7" ht="20.25" x14ac:dyDescent="0.3">
      <c r="B84" s="104"/>
      <c r="C84" s="104"/>
      <c r="D84" s="168"/>
      <c r="E84" s="522"/>
      <c r="F84" s="520"/>
      <c r="G84" s="225"/>
    </row>
  </sheetData>
  <sortState xmlns:xlrd2="http://schemas.microsoft.com/office/spreadsheetml/2017/richdata2" ref="B10:G19">
    <sortCondition ref="B9:B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PCP &amp; Piston</vt:lpstr>
      <vt:lpstr>OPEN &amp; STICK</vt:lpstr>
      <vt:lpstr>ROLLING 12</vt:lpstr>
      <vt:lpstr>Grading 2025-26</vt:lpstr>
      <vt:lpstr>'PCP &amp; Piston'!Print_Area</vt:lpstr>
      <vt:lpstr>'ROLLING 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JANJOHN</dc:creator>
  <cp:lastModifiedBy>John Johnston</cp:lastModifiedBy>
  <cp:lastPrinted>2025-09-23T11:24:03Z</cp:lastPrinted>
  <dcterms:created xsi:type="dcterms:W3CDTF">2017-03-04T16:09:32Z</dcterms:created>
  <dcterms:modified xsi:type="dcterms:W3CDTF">2025-11-30T15:38:18Z</dcterms:modified>
</cp:coreProperties>
</file>